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mirs\אתר אינטרנט\אפיון אתר אגודה\פוטר\דוחות ותקנונים\דיווח תביעות סטטיסטי\"/>
    </mc:Choice>
  </mc:AlternateContent>
  <bookViews>
    <workbookView xWindow="0" yWindow="0" windowWidth="28800" windowHeight="11850" firstSheet="1" activeTab="1"/>
  </bookViews>
  <sheets>
    <sheet name="generica_cache" sheetId="4" state="veryHidden" r:id="rId1"/>
    <sheet name="גיליון1" sheetId="1" r:id="rId2"/>
    <sheet name="גיליון2" sheetId="2" r:id="rId3"/>
    <sheet name="גיליון3" sheetId="3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AH24" i="1" l="1"/>
  <c r="AG24" i="1"/>
  <c r="AF24" i="1"/>
  <c r="AE24" i="1"/>
  <c r="AD24" i="1"/>
  <c r="AB24" i="1"/>
  <c r="AA24" i="1"/>
  <c r="Z24" i="1"/>
  <c r="Y24" i="1"/>
  <c r="X24" i="1"/>
  <c r="V24" i="1"/>
  <c r="U24" i="1"/>
  <c r="T24" i="1"/>
  <c r="S24" i="1"/>
  <c r="R24" i="1"/>
  <c r="P24" i="1"/>
  <c r="O24" i="1"/>
  <c r="N24" i="1"/>
  <c r="M24" i="1"/>
  <c r="L24" i="1"/>
  <c r="J24" i="1"/>
  <c r="I24" i="1"/>
  <c r="H24" i="1"/>
  <c r="G24" i="1"/>
  <c r="F24" i="1"/>
  <c r="AH23" i="1"/>
  <c r="AG23" i="1"/>
  <c r="AF23" i="1"/>
  <c r="AE23" i="1"/>
  <c r="AD23" i="1"/>
  <c r="AB23" i="1"/>
  <c r="AA23" i="1"/>
  <c r="Z23" i="1"/>
  <c r="Y23" i="1"/>
  <c r="X23" i="1"/>
  <c r="V23" i="1"/>
  <c r="U23" i="1"/>
  <c r="T23" i="1"/>
  <c r="S23" i="1"/>
  <c r="R23" i="1"/>
  <c r="Q23" i="1" s="1"/>
  <c r="P23" i="1"/>
  <c r="O23" i="1"/>
  <c r="N23" i="1"/>
  <c r="M23" i="1"/>
  <c r="L23" i="1"/>
  <c r="J23" i="1"/>
  <c r="I23" i="1"/>
  <c r="H23" i="1"/>
  <c r="G23" i="1"/>
  <c r="F23" i="1"/>
  <c r="AH22" i="1"/>
  <c r="AG22" i="1"/>
  <c r="AF22" i="1"/>
  <c r="AE22" i="1"/>
  <c r="AD22" i="1"/>
  <c r="AB22" i="1"/>
  <c r="AA22" i="1"/>
  <c r="Z22" i="1"/>
  <c r="Y22" i="1"/>
  <c r="X22" i="1"/>
  <c r="W22" i="1" s="1"/>
  <c r="V22" i="1"/>
  <c r="U22" i="1"/>
  <c r="T22" i="1"/>
  <c r="S22" i="1"/>
  <c r="R22" i="1"/>
  <c r="P22" i="1"/>
  <c r="O22" i="1"/>
  <c r="N22" i="1"/>
  <c r="M22" i="1"/>
  <c r="L22" i="1"/>
  <c r="J22" i="1"/>
  <c r="I22" i="1"/>
  <c r="H22" i="1"/>
  <c r="G22" i="1"/>
  <c r="F22" i="1"/>
  <c r="AH21" i="1"/>
  <c r="AH25" i="1" s="1"/>
  <c r="AG21" i="1"/>
  <c r="AF21" i="1"/>
  <c r="AE21" i="1"/>
  <c r="AE25" i="1" s="1"/>
  <c r="AD21" i="1"/>
  <c r="AD25" i="1" s="1"/>
  <c r="AB21" i="1"/>
  <c r="AA21" i="1"/>
  <c r="Z21" i="1"/>
  <c r="Z25" i="1" s="1"/>
  <c r="Y21" i="1"/>
  <c r="Y25" i="1" s="1"/>
  <c r="X21" i="1"/>
  <c r="V21" i="1"/>
  <c r="U21" i="1"/>
  <c r="U25" i="1" s="1"/>
  <c r="T21" i="1"/>
  <c r="T25" i="1" s="1"/>
  <c r="S21" i="1"/>
  <c r="R21" i="1"/>
  <c r="P21" i="1"/>
  <c r="P25" i="1" s="1"/>
  <c r="O21" i="1"/>
  <c r="O25" i="1" s="1"/>
  <c r="N21" i="1"/>
  <c r="M21" i="1"/>
  <c r="L21" i="1"/>
  <c r="L25" i="1" s="1"/>
  <c r="J21" i="1"/>
  <c r="J25" i="1" s="1"/>
  <c r="I21" i="1"/>
  <c r="H21" i="1"/>
  <c r="G21" i="1"/>
  <c r="F21" i="1"/>
  <c r="F25" i="1" s="1"/>
  <c r="AH18" i="1"/>
  <c r="AG18" i="1"/>
  <c r="AF18" i="1"/>
  <c r="AE18" i="1"/>
  <c r="AD18" i="1"/>
  <c r="AB18" i="1"/>
  <c r="AA18" i="1"/>
  <c r="Z18" i="1"/>
  <c r="W18" i="1" s="1"/>
  <c r="Y18" i="1"/>
  <c r="X18" i="1"/>
  <c r="V18" i="1"/>
  <c r="U18" i="1"/>
  <c r="T18" i="1"/>
  <c r="S18" i="1"/>
  <c r="R18" i="1"/>
  <c r="P18" i="1"/>
  <c r="O18" i="1"/>
  <c r="N18" i="1"/>
  <c r="M18" i="1"/>
  <c r="L18" i="1"/>
  <c r="J18" i="1"/>
  <c r="I18" i="1"/>
  <c r="H18" i="1"/>
  <c r="G18" i="1"/>
  <c r="F18" i="1"/>
  <c r="AH17" i="1"/>
  <c r="AH19" i="1" s="1"/>
  <c r="AG17" i="1"/>
  <c r="AG19" i="1" s="1"/>
  <c r="AF17" i="1"/>
  <c r="AF19" i="1" s="1"/>
  <c r="AE17" i="1"/>
  <c r="AD17" i="1"/>
  <c r="AD19" i="1" s="1"/>
  <c r="AB17" i="1"/>
  <c r="AB19" i="1" s="1"/>
  <c r="AA17" i="1"/>
  <c r="AA19" i="1" s="1"/>
  <c r="Z17" i="1"/>
  <c r="Y17" i="1"/>
  <c r="Y19" i="1" s="1"/>
  <c r="X17" i="1"/>
  <c r="X19" i="1" s="1"/>
  <c r="V17" i="1"/>
  <c r="V19" i="1" s="1"/>
  <c r="U17" i="1"/>
  <c r="T17" i="1"/>
  <c r="T19" i="1" s="1"/>
  <c r="S17" i="1"/>
  <c r="S19" i="1" s="1"/>
  <c r="R17" i="1"/>
  <c r="R19" i="1" s="1"/>
  <c r="P17" i="1"/>
  <c r="O17" i="1"/>
  <c r="O19" i="1" s="1"/>
  <c r="N17" i="1"/>
  <c r="N19" i="1" s="1"/>
  <c r="M17" i="1"/>
  <c r="M19" i="1" s="1"/>
  <c r="L17" i="1"/>
  <c r="J17" i="1"/>
  <c r="J19" i="1" s="1"/>
  <c r="I17" i="1"/>
  <c r="I19" i="1" s="1"/>
  <c r="H17" i="1"/>
  <c r="H19" i="1" s="1"/>
  <c r="G17" i="1"/>
  <c r="F17" i="1"/>
  <c r="F19" i="1" s="1"/>
  <c r="AH14" i="1"/>
  <c r="AG14" i="1"/>
  <c r="AF14" i="1"/>
  <c r="AE14" i="1"/>
  <c r="AD14" i="1"/>
  <c r="AB14" i="1"/>
  <c r="AA14" i="1"/>
  <c r="Z14" i="1"/>
  <c r="Y14" i="1"/>
  <c r="X14" i="1"/>
  <c r="W14" i="1" s="1"/>
  <c r="V14" i="1"/>
  <c r="U14" i="1"/>
  <c r="T14" i="1"/>
  <c r="S14" i="1"/>
  <c r="R14" i="1"/>
  <c r="P14" i="1"/>
  <c r="O14" i="1"/>
  <c r="N14" i="1"/>
  <c r="M14" i="1"/>
  <c r="L14" i="1"/>
  <c r="J14" i="1"/>
  <c r="I14" i="1"/>
  <c r="H14" i="1"/>
  <c r="G14" i="1"/>
  <c r="F14" i="1"/>
  <c r="AH13" i="1"/>
  <c r="AG13" i="1"/>
  <c r="AF13" i="1"/>
  <c r="AE13" i="1"/>
  <c r="AD13" i="1"/>
  <c r="AC13" i="1" s="1"/>
  <c r="AB13" i="1"/>
  <c r="AA13" i="1"/>
  <c r="Z13" i="1"/>
  <c r="Y13" i="1"/>
  <c r="X13" i="1"/>
  <c r="V13" i="1"/>
  <c r="U13" i="1"/>
  <c r="T13" i="1"/>
  <c r="S13" i="1"/>
  <c r="R13" i="1"/>
  <c r="P13" i="1"/>
  <c r="O13" i="1"/>
  <c r="N13" i="1"/>
  <c r="M13" i="1"/>
  <c r="L13" i="1"/>
  <c r="J13" i="1"/>
  <c r="I13" i="1"/>
  <c r="H13" i="1"/>
  <c r="G13" i="1"/>
  <c r="F13" i="1"/>
  <c r="E13" i="1" s="1"/>
  <c r="AH12" i="1"/>
  <c r="AG12" i="1"/>
  <c r="AF12" i="1"/>
  <c r="AE12" i="1"/>
  <c r="AD12" i="1"/>
  <c r="AB12" i="1"/>
  <c r="AA12" i="1"/>
  <c r="Z12" i="1"/>
  <c r="Y12" i="1"/>
  <c r="X12" i="1"/>
  <c r="V12" i="1"/>
  <c r="U12" i="1"/>
  <c r="T12" i="1"/>
  <c r="S12" i="1"/>
  <c r="R12" i="1"/>
  <c r="P12" i="1"/>
  <c r="O12" i="1"/>
  <c r="N12" i="1"/>
  <c r="M12" i="1"/>
  <c r="L12" i="1"/>
  <c r="K12" i="1" s="1"/>
  <c r="J12" i="1"/>
  <c r="I12" i="1"/>
  <c r="H12" i="1"/>
  <c r="G12" i="1"/>
  <c r="F12" i="1"/>
  <c r="AH11" i="1"/>
  <c r="AG11" i="1"/>
  <c r="AF11" i="1"/>
  <c r="AF15" i="1" s="1"/>
  <c r="AE11" i="1"/>
  <c r="AD11" i="1"/>
  <c r="AB11" i="1"/>
  <c r="AA11" i="1"/>
  <c r="AA15" i="1" s="1"/>
  <c r="Z11" i="1"/>
  <c r="Y11" i="1"/>
  <c r="X11" i="1"/>
  <c r="V11" i="1"/>
  <c r="V15" i="1" s="1"/>
  <c r="U11" i="1"/>
  <c r="T11" i="1"/>
  <c r="S11" i="1"/>
  <c r="R11" i="1"/>
  <c r="R15" i="1" s="1"/>
  <c r="P11" i="1"/>
  <c r="O11" i="1"/>
  <c r="N11" i="1"/>
  <c r="M11" i="1"/>
  <c r="M15" i="1" s="1"/>
  <c r="L11" i="1"/>
  <c r="J11" i="1"/>
  <c r="I11" i="1"/>
  <c r="H11" i="1"/>
  <c r="H15" i="1" s="1"/>
  <c r="G11" i="1"/>
  <c r="F11" i="1"/>
  <c r="B3" i="1"/>
  <c r="B2" i="1"/>
  <c r="B1" i="1"/>
  <c r="K24" i="1" l="1"/>
  <c r="AC24" i="1"/>
  <c r="N15" i="1"/>
  <c r="X15" i="1"/>
  <c r="AG15" i="1"/>
  <c r="Q18" i="1"/>
  <c r="Q22" i="1"/>
  <c r="F15" i="1"/>
  <c r="O15" i="1"/>
  <c r="AD15" i="1"/>
  <c r="W12" i="1"/>
  <c r="K18" i="1"/>
  <c r="H25" i="1"/>
  <c r="M25" i="1"/>
  <c r="R25" i="1"/>
  <c r="V25" i="1"/>
  <c r="AA25" i="1"/>
  <c r="AF25" i="1"/>
  <c r="K22" i="1"/>
  <c r="E23" i="1"/>
  <c r="AC23" i="1"/>
  <c r="W24" i="1"/>
  <c r="I15" i="1"/>
  <c r="S15" i="1"/>
  <c r="AB15" i="1"/>
  <c r="E12" i="1"/>
  <c r="AC12" i="1"/>
  <c r="W13" i="1"/>
  <c r="Q14" i="1"/>
  <c r="G25" i="1"/>
  <c r="K23" i="1"/>
  <c r="E24" i="1"/>
  <c r="J15" i="1"/>
  <c r="T15" i="1"/>
  <c r="Y15" i="1"/>
  <c r="AH15" i="1"/>
  <c r="Q13" i="1"/>
  <c r="K14" i="1"/>
  <c r="G15" i="1"/>
  <c r="L15" i="1"/>
  <c r="P15" i="1"/>
  <c r="U15" i="1"/>
  <c r="Z15" i="1"/>
  <c r="AE15" i="1"/>
  <c r="Q12" i="1"/>
  <c r="K13" i="1"/>
  <c r="E14" i="1"/>
  <c r="AC14" i="1"/>
  <c r="G19" i="1"/>
  <c r="L19" i="1"/>
  <c r="P19" i="1"/>
  <c r="U19" i="1"/>
  <c r="Z19" i="1"/>
  <c r="AE19" i="1"/>
  <c r="E18" i="1"/>
  <c r="AC18" i="1"/>
  <c r="I25" i="1"/>
  <c r="N25" i="1"/>
  <c r="S25" i="1"/>
  <c r="X25" i="1"/>
  <c r="AB25" i="1"/>
  <c r="AG25" i="1"/>
  <c r="E22" i="1"/>
  <c r="AC22" i="1"/>
  <c r="W23" i="1"/>
  <c r="Q24" i="1"/>
  <c r="K11" i="1"/>
  <c r="K15" i="1" s="1"/>
  <c r="E17" i="1"/>
  <c r="Q17" i="1"/>
  <c r="Q19" i="1" s="1"/>
  <c r="AC17" i="1"/>
  <c r="AC19" i="1" s="1"/>
  <c r="K21" i="1"/>
  <c r="K25" i="1" s="1"/>
  <c r="W21" i="1"/>
  <c r="W11" i="1"/>
  <c r="W15" i="1" s="1"/>
  <c r="E11" i="1"/>
  <c r="Q11" i="1"/>
  <c r="Q15" i="1" s="1"/>
  <c r="AC11" i="1"/>
  <c r="K17" i="1"/>
  <c r="K19" i="1" s="1"/>
  <c r="W17" i="1"/>
  <c r="W19" i="1" s="1"/>
  <c r="E21" i="1"/>
  <c r="E25" i="1" s="1"/>
  <c r="Q21" i="1"/>
  <c r="AC21" i="1"/>
  <c r="AC25" i="1" s="1"/>
  <c r="Q25" i="1" l="1"/>
  <c r="AC15" i="1"/>
  <c r="W25" i="1"/>
  <c r="E19" i="1"/>
  <c r="E15" i="1"/>
</calcChain>
</file>

<file path=xl/sharedStrings.xml><?xml version="1.0" encoding="utf-8"?>
<sst xmlns="http://schemas.openxmlformats.org/spreadsheetml/2006/main" count="90" uniqueCount="68">
  <si>
    <t>עמודה1</t>
  </si>
  <si>
    <t>חזרה</t>
  </si>
  <si>
    <t>מדדי התביעות (באחוזים)</t>
  </si>
  <si>
    <t>רכב חובה</t>
  </si>
  <si>
    <t xml:space="preserve">רכב רכוש </t>
  </si>
  <si>
    <t>דירות</t>
  </si>
  <si>
    <t xml:space="preserve"> נזק עצמי</t>
  </si>
  <si>
    <t xml:space="preserve"> צד שלישי</t>
  </si>
  <si>
    <t>נזק למבנה</t>
  </si>
  <si>
    <t>נזק לתכולה</t>
  </si>
  <si>
    <t>סה"כ</t>
  </si>
  <si>
    <t>עד 120 יום</t>
  </si>
  <si>
    <t>121 -360 יום</t>
  </si>
  <si>
    <t>361 - 730 יום</t>
  </si>
  <si>
    <t>731 - 1276 יום</t>
  </si>
  <si>
    <t>מעל 1277 יום</t>
  </si>
  <si>
    <t>עד 30 יום</t>
  </si>
  <si>
    <t>31-60 יום</t>
  </si>
  <si>
    <t>61-120 יום</t>
  </si>
  <si>
    <t>121-180 יום</t>
  </si>
  <si>
    <t>181 יום ומעלה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</si>
  <si>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</si>
  <si>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</si>
  <si>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</si>
  <si>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</si>
  <si>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</si>
  <si>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</si>
  <si>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</si>
  <si>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</si>
  <si>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</si>
  <si>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</si>
  <si>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</si>
  <si>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</si>
  <si>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</si>
  <si>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</si>
  <si>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</si>
  <si>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</si>
  <si>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</si>
  <si>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</si>
  <si>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</si>
  <si>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</si>
  <si>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</si>
  <si>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</si>
  <si>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</si>
  <si>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</si>
  <si>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</si>
  <si>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</si>
  <si>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</si>
  <si>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</si>
  <si>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</si>
  <si>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</si>
  <si>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א</t>
  </si>
  <si>
    <t>תביעות:</t>
  </si>
  <si>
    <t>תביעות שאושרו (*)</t>
  </si>
  <si>
    <t>תביעות שנדחו</t>
  </si>
  <si>
    <t>תביעות שנסגרו בפשרה</t>
  </si>
  <si>
    <t>תביעות שבוטלו</t>
  </si>
  <si>
    <t>תביעות שנסגרו (א3+א4+א5+א6)</t>
  </si>
  <si>
    <t>ב</t>
  </si>
  <si>
    <t xml:space="preserve"> תביעות שנסגרו בבוררות:</t>
  </si>
  <si>
    <t>תביעות שאושרו</t>
  </si>
  <si>
    <t>סה"כ (ב1+ב2)</t>
  </si>
  <si>
    <t>ג</t>
  </si>
  <si>
    <t>תביעות שנסגרו בבית משפט:</t>
  </si>
  <si>
    <t>פשרה</t>
  </si>
  <si>
    <t>אחר</t>
  </si>
  <si>
    <t>סה"כ (ג1+ג2+ג3+ג4)</t>
  </si>
  <si>
    <t>(*) "תביעות שאושרו" - סכום ה"תביעות ששולמו" וה"תביעות ששולמו חלקית".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</si>
</sst>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1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4"/>
      <color indexed="8"/>
      <name val="David"/>
      <family val="2"/>
      <charset val="177"/>
    </font>
    <font>
      <b/>
      <sz val="16"/>
      <color indexed="8"/>
      <name val="David"/>
      <family val="2"/>
      <charset val="177"/>
    </font>
    <font>
      <b/>
      <sz val="12"/>
      <name val="David"/>
      <family val="2"/>
      <charset val="177"/>
    </font>
    <font>
      <u/>
      <sz val="10"/>
      <color indexed="12"/>
      <name val="Arial"/>
      <family val="2"/>
    </font>
    <font>
      <b/>
      <u/>
      <sz val="10"/>
      <name val="David"/>
      <family val="2"/>
      <charset val="177"/>
    </font>
    <font>
      <b/>
      <sz val="9"/>
      <name val="David"/>
      <family val="2"/>
      <charset val="177"/>
    </font>
    <font>
      <sz val="10"/>
      <name val="David"/>
      <family val="2"/>
      <charset val="177"/>
    </font>
    <font>
      <b/>
      <sz val="10"/>
      <name val="David"/>
      <family val="2"/>
      <charset val="177"/>
    </font>
    <font>
      <u/>
      <sz val="10"/>
      <name val="David"/>
      <family val="2"/>
      <charset val="177"/>
    </font>
    <font>
      <sz val="9"/>
      <color indexed="8"/>
      <name val="David"/>
      <family val="2"/>
      <charset val="177"/>
    </font>
    <font>
      <b/>
      <sz val="10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6"/>
        <bgColor indexed="64"/>
      </patternFill>
    </fill>
    <fill>
      <patternFill patternType="lightUp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>
      <alignment wrapText="1"/>
    </xf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NumberFormat="1" applyFont="1" applyAlignment="1">
      <alignment vertical="top" wrapText="1"/>
    </xf>
    <xf numFmtId="0" fontId="2" fillId="0" borderId="0" xfId="1" applyProtection="1"/>
    <xf numFmtId="0" fontId="3" fillId="0" borderId="0" xfId="2" applyFont="1" applyBorder="1" applyAlignment="1" applyProtection="1">
      <alignment horizontal="right" readingOrder="2"/>
    </xf>
    <xf numFmtId="0" fontId="3" fillId="0" borderId="0" xfId="2" applyFont="1" applyBorder="1" applyAlignment="1" applyProtection="1">
      <alignment readingOrder="2"/>
    </xf>
    <xf numFmtId="0" fontId="4" fillId="2" borderId="0" xfId="2" applyFont="1" applyFill="1" applyBorder="1" applyAlignment="1" applyProtection="1">
      <alignment horizontal="right" vertical="center"/>
    </xf>
    <xf numFmtId="0" fontId="5" fillId="0" borderId="0" xfId="1" applyFont="1" applyProtection="1"/>
    <xf numFmtId="0" fontId="6" fillId="3" borderId="0" xfId="3" applyFill="1" applyAlignment="1" applyProtection="1"/>
    <xf numFmtId="0" fontId="9" fillId="0" borderId="0" xfId="1" applyFont="1" applyFill="1" applyBorder="1" applyAlignment="1" applyProtection="1"/>
    <xf numFmtId="0" fontId="8" fillId="0" borderId="0" xfId="1" applyFont="1" applyFill="1" applyBorder="1" applyAlignment="1" applyProtection="1">
      <alignment vertical="center"/>
    </xf>
    <xf numFmtId="0" fontId="2" fillId="0" borderId="0" xfId="1" applyFill="1" applyBorder="1" applyProtection="1"/>
    <xf numFmtId="0" fontId="10" fillId="4" borderId="20" xfId="1" applyFont="1" applyFill="1" applyBorder="1" applyAlignment="1" applyProtection="1">
      <alignment horizontal="center" vertical="center"/>
    </xf>
    <xf numFmtId="0" fontId="10" fillId="4" borderId="21" xfId="1" applyFont="1" applyFill="1" applyBorder="1" applyAlignment="1" applyProtection="1">
      <alignment horizontal="center" vertical="top" wrapText="1"/>
    </xf>
    <xf numFmtId="0" fontId="10" fillId="4" borderId="22" xfId="1" applyFont="1" applyFill="1" applyBorder="1" applyAlignment="1" applyProtection="1">
      <alignment horizontal="center" vertical="top" wrapText="1"/>
    </xf>
    <xf numFmtId="0" fontId="2" fillId="0" borderId="0" xfId="1" applyFont="1" applyFill="1" applyBorder="1" applyAlignment="1" applyProtection="1"/>
    <xf numFmtId="49" fontId="10" fillId="4" borderId="26" xfId="1" applyNumberFormat="1" applyFont="1" applyFill="1" applyBorder="1" applyAlignment="1" applyProtection="1">
      <alignment horizontal="center" vertical="top" wrapText="1"/>
    </xf>
    <xf numFmtId="49" fontId="10" fillId="4" borderId="27" xfId="1" applyNumberFormat="1" applyFont="1" applyFill="1" applyBorder="1" applyAlignment="1" applyProtection="1">
      <alignment horizontal="center" vertical="top" wrapText="1"/>
    </xf>
    <xf numFmtId="49" fontId="10" fillId="4" borderId="28" xfId="1" applyNumberFormat="1" applyFont="1" applyFill="1" applyBorder="1" applyAlignment="1" applyProtection="1">
      <alignment horizontal="center" vertical="top" wrapText="1"/>
    </xf>
    <xf numFmtId="49" fontId="10" fillId="4" borderId="29" xfId="1" applyNumberFormat="1" applyFont="1" applyFill="1" applyBorder="1" applyAlignment="1" applyProtection="1">
      <alignment horizontal="center" vertical="top" wrapText="1"/>
    </xf>
    <xf numFmtId="0" fontId="2" fillId="0" borderId="0" xfId="1" applyFont="1" applyFill="1" applyBorder="1" applyProtection="1"/>
    <xf numFmtId="0" fontId="2" fillId="0" borderId="0" xfId="1" applyFont="1" applyBorder="1" applyProtection="1"/>
    <xf numFmtId="0" fontId="2" fillId="0" borderId="0" xfId="1" applyBorder="1" applyProtection="1"/>
    <xf numFmtId="0" fontId="2" fillId="0" borderId="30" xfId="1" applyFont="1" applyFill="1" applyBorder="1" applyAlignment="1" applyProtection="1"/>
    <xf numFmtId="0" fontId="11" fillId="6" borderId="31" xfId="1" applyFont="1" applyFill="1" applyBorder="1" applyAlignment="1" applyProtection="1"/>
    <xf numFmtId="0" fontId="11" fillId="6" borderId="9" xfId="1" applyFont="1" applyFill="1" applyBorder="1" applyAlignment="1" applyProtection="1"/>
    <xf numFmtId="0" fontId="11" fillId="6" borderId="10" xfId="1" applyFont="1" applyFill="1" applyBorder="1" applyAlignment="1" applyProtection="1"/>
    <xf numFmtId="165" fontId="12" fillId="7" borderId="32" xfId="4" applyNumberFormat="1" applyFont="1" applyFill="1" applyBorder="1" applyAlignment="1" applyProtection="1"/>
    <xf numFmtId="165" fontId="12" fillId="7" borderId="33" xfId="4" applyNumberFormat="1" applyFont="1" applyFill="1" applyBorder="1" applyAlignment="1" applyProtection="1"/>
    <xf numFmtId="165" fontId="12" fillId="7" borderId="34" xfId="4" applyNumberFormat="1" applyFont="1" applyFill="1" applyBorder="1" applyAlignment="1" applyProtection="1"/>
    <xf numFmtId="165" fontId="12" fillId="7" borderId="35" xfId="4" applyNumberFormat="1" applyFont="1" applyFill="1" applyBorder="1" applyAlignment="1" applyProtection="1"/>
    <xf numFmtId="165" fontId="12" fillId="7" borderId="36" xfId="4" applyNumberFormat="1" applyFont="1" applyFill="1" applyBorder="1" applyAlignment="1" applyProtection="1"/>
    <xf numFmtId="165" fontId="12" fillId="7" borderId="37" xfId="4" applyNumberFormat="1" applyFont="1" applyFill="1" applyBorder="1" applyAlignment="1" applyProtection="1"/>
    <xf numFmtId="0" fontId="13" fillId="0" borderId="0" xfId="1" applyFont="1" applyFill="1" applyBorder="1" applyAlignment="1" applyProtection="1">
      <alignment horizontal="center"/>
    </xf>
    <xf numFmtId="0" fontId="2" fillId="0" borderId="38" xfId="1" applyFont="1" applyFill="1" applyBorder="1" applyAlignment="1" applyProtection="1">
      <alignment horizontal="center"/>
    </xf>
    <xf numFmtId="0" fontId="9" fillId="6" borderId="39" xfId="1" applyFont="1" applyFill="1" applyBorder="1" applyAlignment="1" applyProtection="1"/>
    <xf numFmtId="0" fontId="9" fillId="6" borderId="40" xfId="1" applyFont="1" applyFill="1" applyBorder="1" applyAlignment="1" applyProtection="1"/>
    <xf numFmtId="0" fontId="9" fillId="6" borderId="41" xfId="1" applyFont="1" applyFill="1" applyBorder="1" applyAlignment="1" applyProtection="1"/>
    <xf numFmtId="165" fontId="10" fillId="6" borderId="42" xfId="1" applyNumberFormat="1" applyFont="1" applyFill="1" applyBorder="1" applyAlignment="1" applyProtection="1">
      <alignment horizontal="center"/>
    </xf>
    <xf numFmtId="165" fontId="9" fillId="6" borderId="43" xfId="1" applyNumberFormat="1" applyFont="1" applyFill="1" applyBorder="1" applyAlignment="1" applyProtection="1">
      <alignment horizontal="center"/>
    </xf>
    <xf numFmtId="165" fontId="9" fillId="6" borderId="44" xfId="1" applyNumberFormat="1" applyFont="1" applyFill="1" applyBorder="1" applyAlignment="1" applyProtection="1">
      <alignment horizontal="center"/>
    </xf>
    <xf numFmtId="0" fontId="9" fillId="6" borderId="39" xfId="1" applyFont="1" applyFill="1" applyBorder="1" applyAlignment="1" applyProtection="1">
      <alignment horizontal="right"/>
    </xf>
    <xf numFmtId="0" fontId="9" fillId="6" borderId="40" xfId="1" applyFont="1" applyFill="1" applyBorder="1" applyAlignment="1" applyProtection="1">
      <alignment horizontal="right"/>
    </xf>
    <xf numFmtId="165" fontId="10" fillId="6" borderId="43" xfId="1" applyNumberFormat="1" applyFont="1" applyFill="1" applyBorder="1" applyAlignment="1" applyProtection="1">
      <alignment horizontal="center"/>
    </xf>
    <xf numFmtId="165" fontId="10" fillId="6" borderId="44" xfId="1" applyNumberFormat="1" applyFont="1" applyFill="1" applyBorder="1" applyAlignment="1" applyProtection="1">
      <alignment horizontal="center"/>
    </xf>
    <xf numFmtId="0" fontId="2" fillId="0" borderId="38" xfId="1" applyFont="1" applyFill="1" applyBorder="1" applyAlignment="1" applyProtection="1">
      <alignment horizontal="right"/>
    </xf>
    <xf numFmtId="0" fontId="11" fillId="6" borderId="39" xfId="1" applyFont="1" applyFill="1" applyBorder="1" applyAlignment="1" applyProtection="1"/>
    <xf numFmtId="0" fontId="11" fillId="6" borderId="40" xfId="1" applyFont="1" applyFill="1" applyBorder="1" applyAlignment="1" applyProtection="1"/>
    <xf numFmtId="0" fontId="11" fillId="6" borderId="41" xfId="1" applyFont="1" applyFill="1" applyBorder="1" applyAlignment="1" applyProtection="1"/>
    <xf numFmtId="165" fontId="12" fillId="7" borderId="42" xfId="4" applyNumberFormat="1" applyFont="1" applyFill="1" applyBorder="1" applyAlignment="1" applyProtection="1">
      <alignment horizontal="center"/>
    </xf>
    <xf numFmtId="165" fontId="12" fillId="7" borderId="43" xfId="4" applyNumberFormat="1" applyFont="1" applyFill="1" applyBorder="1" applyAlignment="1" applyProtection="1">
      <alignment horizontal="center"/>
    </xf>
    <xf numFmtId="165" fontId="12" fillId="7" borderId="45" xfId="4" applyNumberFormat="1" applyFont="1" applyFill="1" applyBorder="1" applyAlignment="1" applyProtection="1">
      <alignment horizontal="center"/>
    </xf>
    <xf numFmtId="165" fontId="12" fillId="7" borderId="44" xfId="4" applyNumberFormat="1" applyFont="1" applyFill="1" applyBorder="1" applyAlignment="1" applyProtection="1">
      <alignment horizontal="center"/>
    </xf>
    <xf numFmtId="165" fontId="12" fillId="7" borderId="46" xfId="4" applyNumberFormat="1" applyFont="1" applyFill="1" applyBorder="1" applyAlignment="1" applyProtection="1">
      <alignment horizontal="center"/>
    </xf>
    <xf numFmtId="0" fontId="13" fillId="0" borderId="0" xfId="1" applyFont="1" applyFill="1" applyBorder="1" applyProtection="1"/>
    <xf numFmtId="165" fontId="9" fillId="6" borderId="47" xfId="1" applyNumberFormat="1" applyFont="1" applyFill="1" applyBorder="1" applyAlignment="1" applyProtection="1">
      <alignment horizontal="center"/>
    </xf>
    <xf numFmtId="165" fontId="9" fillId="6" borderId="41" xfId="1" applyNumberFormat="1" applyFont="1" applyFill="1" applyBorder="1" applyAlignment="1" applyProtection="1">
      <alignment horizontal="center"/>
    </xf>
    <xf numFmtId="165" fontId="10" fillId="6" borderId="45" xfId="1" applyNumberFormat="1" applyFont="1" applyFill="1" applyBorder="1" applyAlignment="1" applyProtection="1">
      <alignment horizontal="center"/>
    </xf>
    <xf numFmtId="165" fontId="10" fillId="6" borderId="46" xfId="1" applyNumberFormat="1" applyFont="1" applyFill="1" applyBorder="1" applyAlignment="1" applyProtection="1">
      <alignment horizontal="center"/>
    </xf>
    <xf numFmtId="165" fontId="10" fillId="6" borderId="42" xfId="5" applyNumberFormat="1" applyFont="1" applyFill="1" applyBorder="1" applyAlignment="1" applyProtection="1">
      <alignment horizontal="center"/>
    </xf>
    <xf numFmtId="165" fontId="9" fillId="6" borderId="43" xfId="5" applyNumberFormat="1" applyFont="1" applyFill="1" applyBorder="1" applyAlignment="1" applyProtection="1">
      <alignment horizontal="center"/>
    </xf>
    <xf numFmtId="165" fontId="9" fillId="6" borderId="44" xfId="5" applyNumberFormat="1" applyFont="1" applyFill="1" applyBorder="1" applyAlignment="1" applyProtection="1">
      <alignment horizontal="center"/>
    </xf>
    <xf numFmtId="165" fontId="9" fillId="6" borderId="47" xfId="5" applyNumberFormat="1" applyFont="1" applyFill="1" applyBorder="1" applyAlignment="1" applyProtection="1">
      <alignment horizontal="center"/>
    </xf>
    <xf numFmtId="165" fontId="9" fillId="6" borderId="41" xfId="5" applyNumberFormat="1" applyFont="1" applyFill="1" applyBorder="1" applyAlignment="1" applyProtection="1">
      <alignment horizontal="center"/>
    </xf>
    <xf numFmtId="0" fontId="2" fillId="0" borderId="48" xfId="1" applyFont="1" applyFill="1" applyBorder="1" applyAlignment="1" applyProtection="1">
      <alignment horizontal="center"/>
    </xf>
    <xf numFmtId="0" fontId="9" fillId="6" borderId="49" xfId="1" applyFont="1" applyFill="1" applyBorder="1" applyAlignment="1" applyProtection="1"/>
    <xf numFmtId="0" fontId="9" fillId="6" borderId="50" xfId="1" applyFont="1" applyFill="1" applyBorder="1" applyAlignment="1" applyProtection="1"/>
    <xf numFmtId="0" fontId="9" fillId="6" borderId="51" xfId="1" applyFont="1" applyFill="1" applyBorder="1" applyAlignment="1" applyProtection="1"/>
    <xf numFmtId="165" fontId="10" fillId="6" borderId="52" xfId="5" applyNumberFormat="1" applyFont="1" applyFill="1" applyBorder="1" applyAlignment="1" applyProtection="1">
      <alignment horizontal="center"/>
    </xf>
    <xf numFmtId="165" fontId="10" fillId="6" borderId="53" xfId="5" applyNumberFormat="1" applyFont="1" applyFill="1" applyBorder="1" applyAlignment="1" applyProtection="1">
      <alignment horizontal="center"/>
    </xf>
    <xf numFmtId="165" fontId="10" fillId="6" borderId="54" xfId="5" applyNumberFormat="1" applyFont="1" applyFill="1" applyBorder="1" applyAlignment="1" applyProtection="1">
      <alignment horizontal="center"/>
    </xf>
    <xf numFmtId="165" fontId="10" fillId="6" borderId="55" xfId="5" applyNumberFormat="1" applyFont="1" applyFill="1" applyBorder="1" applyAlignment="1" applyProtection="1">
      <alignment horizontal="center"/>
    </xf>
    <xf numFmtId="165" fontId="10" fillId="6" borderId="56" xfId="5" applyNumberFormat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/>
    <xf numFmtId="0" fontId="2" fillId="0" borderId="0" xfId="1" applyAlignment="1" applyProtection="1">
      <alignment horizontal="center"/>
    </xf>
    <xf numFmtId="0" fontId="13" fillId="0" borderId="0" xfId="1" applyFont="1" applyFill="1" applyBorder="1" applyAlignment="1" applyProtection="1">
      <alignment horizontal="right" readingOrder="2"/>
    </xf>
    <xf numFmtId="0" fontId="13" fillId="0" borderId="0" xfId="1" applyFont="1" applyFill="1" applyBorder="1" applyAlignment="1" applyProtection="1">
      <alignment readingOrder="2"/>
    </xf>
    <xf numFmtId="0" fontId="2" fillId="0" borderId="0" xfId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right"/>
    </xf>
    <xf numFmtId="0" fontId="2" fillId="0" borderId="0" xfId="1" applyFill="1" applyBorder="1" applyAlignment="1" applyProtection="1">
      <alignment horizontal="center"/>
    </xf>
    <xf numFmtId="0" fontId="2" fillId="0" borderId="0" xfId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7" fillId="4" borderId="1" xfId="1" applyFont="1" applyFill="1" applyBorder="1" applyAlignment="1" applyProtection="1">
      <alignment horizontal="center" vertical="center"/>
    </xf>
    <xf numFmtId="0" fontId="7" fillId="4" borderId="2" xfId="1" applyFont="1" applyFill="1" applyBorder="1" applyAlignment="1" applyProtection="1">
      <alignment horizontal="center" vertical="center"/>
    </xf>
    <xf numFmtId="0" fontId="7" fillId="4" borderId="3" xfId="1" applyFont="1" applyFill="1" applyBorder="1" applyAlignment="1" applyProtection="1">
      <alignment horizontal="center" vertical="center"/>
    </xf>
    <xf numFmtId="0" fontId="7" fillId="4" borderId="11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horizontal="center" vertical="center"/>
    </xf>
    <xf numFmtId="0" fontId="7" fillId="4" borderId="12" xfId="1" applyFont="1" applyFill="1" applyBorder="1" applyAlignment="1" applyProtection="1">
      <alignment horizontal="center" vertical="center"/>
    </xf>
    <xf numFmtId="0" fontId="7" fillId="4" borderId="23" xfId="1" applyFont="1" applyFill="1" applyBorder="1" applyAlignment="1" applyProtection="1">
      <alignment horizontal="center" vertical="center"/>
    </xf>
    <xf numFmtId="0" fontId="7" fillId="4" borderId="24" xfId="1" applyFont="1" applyFill="1" applyBorder="1" applyAlignment="1" applyProtection="1">
      <alignment horizontal="center" vertical="center"/>
    </xf>
    <xf numFmtId="0" fontId="7" fillId="4" borderId="25" xfId="1" applyFont="1" applyFill="1" applyBorder="1" applyAlignment="1" applyProtection="1">
      <alignment horizontal="center" vertical="center"/>
    </xf>
    <xf numFmtId="0" fontId="8" fillId="4" borderId="1" xfId="1" applyFont="1" applyFill="1" applyBorder="1" applyAlignment="1" applyProtection="1">
      <alignment horizontal="center" vertical="center"/>
    </xf>
    <xf numFmtId="0" fontId="8" fillId="4" borderId="2" xfId="1" applyFont="1" applyFill="1" applyBorder="1" applyAlignment="1" applyProtection="1">
      <alignment horizontal="center" vertical="center"/>
    </xf>
    <xf numFmtId="0" fontId="8" fillId="4" borderId="3" xfId="1" applyFont="1" applyFill="1" applyBorder="1" applyAlignment="1" applyProtection="1">
      <alignment horizontal="center" vertical="center"/>
    </xf>
    <xf numFmtId="0" fontId="8" fillId="4" borderId="13" xfId="1" applyFont="1" applyFill="1" applyBorder="1" applyAlignment="1" applyProtection="1">
      <alignment horizontal="center" vertical="center"/>
    </xf>
    <xf numFmtId="0" fontId="8" fillId="4" borderId="14" xfId="1" applyFont="1" applyFill="1" applyBorder="1" applyAlignment="1" applyProtection="1">
      <alignment horizontal="center" vertical="center"/>
    </xf>
    <xf numFmtId="0" fontId="8" fillId="4" borderId="15" xfId="1" applyFont="1" applyFill="1" applyBorder="1" applyAlignment="1" applyProtection="1">
      <alignment horizontal="center" vertical="center"/>
    </xf>
    <xf numFmtId="0" fontId="8" fillId="5" borderId="4" xfId="1" applyFont="1" applyFill="1" applyBorder="1" applyAlignment="1" applyProtection="1">
      <alignment horizontal="center" vertical="center"/>
    </xf>
    <xf numFmtId="0" fontId="8" fillId="5" borderId="5" xfId="1" applyFont="1" applyFill="1" applyBorder="1" applyAlignment="1" applyProtection="1">
      <alignment horizontal="center" vertical="center"/>
    </xf>
    <xf numFmtId="0" fontId="8" fillId="5" borderId="6" xfId="1" applyFont="1" applyFill="1" applyBorder="1" applyAlignment="1" applyProtection="1">
      <alignment horizontal="center" vertical="center"/>
    </xf>
    <xf numFmtId="0" fontId="8" fillId="5" borderId="7" xfId="1" applyFont="1" applyFill="1" applyBorder="1" applyAlignment="1" applyProtection="1">
      <alignment horizontal="center" vertical="center"/>
    </xf>
    <xf numFmtId="0" fontId="8" fillId="5" borderId="8" xfId="1" applyFont="1" applyFill="1" applyBorder="1" applyAlignment="1" applyProtection="1">
      <alignment horizontal="center" vertical="center"/>
    </xf>
    <xf numFmtId="0" fontId="8" fillId="5" borderId="9" xfId="1" applyFont="1" applyFill="1" applyBorder="1" applyAlignment="1" applyProtection="1">
      <alignment horizontal="center" vertical="center"/>
    </xf>
    <xf numFmtId="0" fontId="8" fillId="5" borderId="10" xfId="1" applyFont="1" applyFill="1" applyBorder="1" applyAlignment="1" applyProtection="1">
      <alignment horizontal="center" vertical="center"/>
    </xf>
    <xf numFmtId="0" fontId="8" fillId="4" borderId="16" xfId="1" applyFont="1" applyFill="1" applyBorder="1" applyAlignment="1" applyProtection="1">
      <alignment horizontal="center" vertical="center"/>
    </xf>
    <xf numFmtId="0" fontId="8" fillId="4" borderId="17" xfId="1" applyFont="1" applyFill="1" applyBorder="1" applyAlignment="1" applyProtection="1">
      <alignment horizontal="center" vertical="center"/>
    </xf>
    <xf numFmtId="0" fontId="8" fillId="4" borderId="18" xfId="1" applyFont="1" applyFill="1" applyBorder="1" applyAlignment="1" applyProtection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</xf>
  </cellXfs>
  <cellStyles count="6">
    <cellStyle name="Comma_~4758153" xfId="4"/>
    <cellStyle name="Normal" xfId="0" builtinId="0"/>
    <cellStyle name="Normal 2" xfId="1"/>
    <cellStyle name="Normal_Aform4v2" xfId="2"/>
    <cellStyle name="Percent 2" xfId="5"/>
    <cellStyle name="היפר-קישור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morw\AppData\Local\Microsoft\Windows\Temporary%20Internet%20Files\Content.Outlook\GJSBUMNF\netunim_570003152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סבר למילוי"/>
      <sheetName val="הוראות"/>
      <sheetName val="רשימת גופים"/>
      <sheetName val="כללי א1"/>
      <sheetName val="כללי ג1"/>
      <sheetName val=" בריאות א2"/>
      <sheetName val="  בריאות ג2"/>
      <sheetName val=" פנסיוני א3"/>
      <sheetName val=" פנסיוני ג3"/>
      <sheetName val="נספח א4 - G"/>
      <sheetName val="נספח א4 - P"/>
      <sheetName val="נספח א4 - B"/>
      <sheetName val="נספח א5 - G"/>
      <sheetName val="נספח א5 - P"/>
      <sheetName val="נספח א5 - B"/>
      <sheetName val="כללי ב1"/>
      <sheetName val="  בריאות ב2"/>
      <sheetName val=" פנסיוני ב3"/>
      <sheetName val="נספח ב4 - G"/>
      <sheetName val="נספח ב4 - P"/>
      <sheetName val="נספח ב4 - B"/>
      <sheetName val="נספח ב5 - G"/>
      <sheetName val="נספח ב5 - P"/>
      <sheetName val="נספח ב5 - B"/>
      <sheetName val="ג-דוגמה"/>
    </sheetNames>
    <sheetDataSet>
      <sheetData sheetId="0"/>
      <sheetData sheetId="1">
        <row r="13">
          <cell r="B13" t="str">
            <v>ביטוח חקלאי אגודה שיתופית מרכזית בע"מ</v>
          </cell>
          <cell r="F13">
            <v>2017</v>
          </cell>
          <cell r="Z13" t="str">
            <v xml:space="preserve">הנתונים ביחידות בודדות לשנת </v>
          </cell>
        </row>
        <row r="27">
          <cell r="B27" t="str">
            <v>נספח ב1 מדדי תביעות בביטוח כללי</v>
          </cell>
        </row>
      </sheetData>
      <sheetData sheetId="2"/>
      <sheetData sheetId="3">
        <row r="12">
          <cell r="F12">
            <v>12</v>
          </cell>
          <cell r="G12">
            <v>29</v>
          </cell>
          <cell r="H12">
            <v>28</v>
          </cell>
          <cell r="I12">
            <v>18</v>
          </cell>
          <cell r="K12">
            <v>1293</v>
          </cell>
          <cell r="L12">
            <v>1369</v>
          </cell>
          <cell r="M12">
            <v>469</v>
          </cell>
          <cell r="N12">
            <v>114</v>
          </cell>
          <cell r="O12">
            <v>32</v>
          </cell>
          <cell r="P12">
            <v>15</v>
          </cell>
          <cell r="R12">
            <v>444</v>
          </cell>
          <cell r="S12">
            <v>477</v>
          </cell>
          <cell r="T12">
            <v>703</v>
          </cell>
          <cell r="U12">
            <v>122</v>
          </cell>
          <cell r="V12">
            <v>22</v>
          </cell>
          <cell r="W12">
            <v>49</v>
          </cell>
          <cell r="AF12">
            <v>47</v>
          </cell>
          <cell r="AG12">
            <v>45</v>
          </cell>
          <cell r="AH12">
            <v>33</v>
          </cell>
          <cell r="AI12">
            <v>17</v>
          </cell>
          <cell r="AJ12">
            <v>6</v>
          </cell>
          <cell r="AK12">
            <v>3</v>
          </cell>
        </row>
        <row r="13">
          <cell r="K13">
            <v>49</v>
          </cell>
          <cell r="L13">
            <v>103</v>
          </cell>
          <cell r="M13">
            <v>105</v>
          </cell>
          <cell r="N13">
            <v>37</v>
          </cell>
          <cell r="O13">
            <v>12</v>
          </cell>
          <cell r="P13">
            <v>4</v>
          </cell>
          <cell r="R13">
            <v>23</v>
          </cell>
          <cell r="S13">
            <v>53</v>
          </cell>
          <cell r="T13">
            <v>103</v>
          </cell>
          <cell r="U13">
            <v>21</v>
          </cell>
          <cell r="V13">
            <v>11</v>
          </cell>
          <cell r="W13">
            <v>2</v>
          </cell>
          <cell r="AB13">
            <v>1</v>
          </cell>
          <cell r="AF13">
            <v>9</v>
          </cell>
          <cell r="AG13">
            <v>18</v>
          </cell>
          <cell r="AH13">
            <v>15</v>
          </cell>
          <cell r="AI13">
            <v>9</v>
          </cell>
          <cell r="AJ13">
            <v>4</v>
          </cell>
        </row>
        <row r="14">
          <cell r="D14">
            <v>2</v>
          </cell>
          <cell r="E14">
            <v>2</v>
          </cell>
          <cell r="F14">
            <v>4</v>
          </cell>
          <cell r="G14">
            <v>2</v>
          </cell>
          <cell r="H14">
            <v>1</v>
          </cell>
          <cell r="I14">
            <v>1</v>
          </cell>
          <cell r="K14">
            <v>10</v>
          </cell>
          <cell r="L14">
            <v>11</v>
          </cell>
          <cell r="M14">
            <v>10</v>
          </cell>
          <cell r="N14">
            <v>7</v>
          </cell>
          <cell r="O14">
            <v>2</v>
          </cell>
          <cell r="P14">
            <v>3</v>
          </cell>
          <cell r="R14">
            <v>109</v>
          </cell>
          <cell r="S14">
            <v>117</v>
          </cell>
          <cell r="T14">
            <v>187</v>
          </cell>
          <cell r="U14">
            <v>31</v>
          </cell>
          <cell r="V14">
            <v>9</v>
          </cell>
          <cell r="W14">
            <v>7</v>
          </cell>
          <cell r="AF14">
            <v>16</v>
          </cell>
          <cell r="AG14">
            <v>6</v>
          </cell>
          <cell r="AH14">
            <v>4</v>
          </cell>
          <cell r="AI14">
            <v>4</v>
          </cell>
          <cell r="AK14">
            <v>1</v>
          </cell>
        </row>
        <row r="15">
          <cell r="D15">
            <v>24</v>
          </cell>
          <cell r="E15">
            <v>61</v>
          </cell>
          <cell r="F15">
            <v>189</v>
          </cell>
          <cell r="G15">
            <v>83</v>
          </cell>
          <cell r="H15">
            <v>32</v>
          </cell>
          <cell r="I15">
            <v>2</v>
          </cell>
          <cell r="K15">
            <v>1</v>
          </cell>
          <cell r="M15">
            <v>1</v>
          </cell>
          <cell r="N15">
            <v>2</v>
          </cell>
          <cell r="O15">
            <v>0</v>
          </cell>
          <cell r="P15">
            <v>1</v>
          </cell>
          <cell r="R15">
            <v>84</v>
          </cell>
          <cell r="S15">
            <v>167</v>
          </cell>
          <cell r="T15">
            <v>380</v>
          </cell>
          <cell r="U15">
            <v>102</v>
          </cell>
          <cell r="V15">
            <v>21</v>
          </cell>
          <cell r="W15">
            <v>12</v>
          </cell>
          <cell r="AI15">
            <v>1</v>
          </cell>
          <cell r="AJ15">
            <v>3</v>
          </cell>
          <cell r="AK15">
            <v>1</v>
          </cell>
        </row>
        <row r="16">
          <cell r="D16">
            <v>2</v>
          </cell>
          <cell r="F16">
            <v>1</v>
          </cell>
          <cell r="G16">
            <v>1</v>
          </cell>
          <cell r="H16">
            <v>2</v>
          </cell>
          <cell r="I16">
            <v>3</v>
          </cell>
          <cell r="K16">
            <v>52</v>
          </cell>
          <cell r="L16">
            <v>8</v>
          </cell>
          <cell r="M16">
            <v>2</v>
          </cell>
          <cell r="N16">
            <v>26</v>
          </cell>
          <cell r="O16">
            <v>8</v>
          </cell>
          <cell r="P16">
            <v>7</v>
          </cell>
          <cell r="R16">
            <v>50</v>
          </cell>
          <cell r="S16">
            <v>8</v>
          </cell>
          <cell r="T16">
            <v>14</v>
          </cell>
          <cell r="U16">
            <v>23</v>
          </cell>
          <cell r="V16">
            <v>9</v>
          </cell>
          <cell r="W16">
            <v>30</v>
          </cell>
          <cell r="AF16">
            <v>4</v>
          </cell>
          <cell r="AG16">
            <v>2</v>
          </cell>
          <cell r="AH16">
            <v>2</v>
          </cell>
          <cell r="AI16">
            <v>3</v>
          </cell>
          <cell r="AJ16">
            <v>8</v>
          </cell>
          <cell r="AK16">
            <v>6</v>
          </cell>
        </row>
        <row r="17">
          <cell r="C17">
            <v>499</v>
          </cell>
          <cell r="J17">
            <v>3753</v>
          </cell>
          <cell r="Q17">
            <v>3390</v>
          </cell>
          <cell r="X17">
            <v>1</v>
          </cell>
          <cell r="AE17">
            <v>267</v>
          </cell>
        </row>
        <row r="22">
          <cell r="C22">
            <v>0</v>
          </cell>
          <cell r="J22">
            <v>0</v>
          </cell>
          <cell r="Q22">
            <v>0</v>
          </cell>
          <cell r="X22">
            <v>0</v>
          </cell>
          <cell r="AE22">
            <v>0</v>
          </cell>
        </row>
        <row r="24">
          <cell r="H24">
            <v>2</v>
          </cell>
          <cell r="I24">
            <v>2</v>
          </cell>
          <cell r="P24">
            <v>3</v>
          </cell>
          <cell r="R24">
            <v>4</v>
          </cell>
          <cell r="S24">
            <v>2</v>
          </cell>
          <cell r="T24">
            <v>1</v>
          </cell>
          <cell r="U24">
            <v>12</v>
          </cell>
          <cell r="V24">
            <v>29</v>
          </cell>
          <cell r="W24">
            <v>117</v>
          </cell>
        </row>
        <row r="25">
          <cell r="F25">
            <v>1</v>
          </cell>
          <cell r="H25">
            <v>1</v>
          </cell>
          <cell r="I25">
            <v>1</v>
          </cell>
          <cell r="O25">
            <v>1</v>
          </cell>
          <cell r="P25">
            <v>1</v>
          </cell>
          <cell r="R25">
            <v>0</v>
          </cell>
          <cell r="S25">
            <v>0</v>
          </cell>
          <cell r="T25">
            <v>4</v>
          </cell>
          <cell r="U25">
            <v>12</v>
          </cell>
          <cell r="V25">
            <v>13</v>
          </cell>
          <cell r="W25">
            <v>51</v>
          </cell>
        </row>
        <row r="26">
          <cell r="D26">
            <v>14</v>
          </cell>
          <cell r="E26">
            <v>23</v>
          </cell>
          <cell r="F26">
            <v>83</v>
          </cell>
          <cell r="G26">
            <v>67</v>
          </cell>
          <cell r="H26">
            <v>40</v>
          </cell>
          <cell r="I26">
            <v>19</v>
          </cell>
          <cell r="K26">
            <v>2</v>
          </cell>
          <cell r="P26">
            <v>1</v>
          </cell>
          <cell r="R26">
            <v>39</v>
          </cell>
          <cell r="S26">
            <v>14</v>
          </cell>
          <cell r="T26">
            <v>8</v>
          </cell>
          <cell r="U26">
            <v>8</v>
          </cell>
          <cell r="V26">
            <v>2</v>
          </cell>
          <cell r="W26">
            <v>23</v>
          </cell>
        </row>
        <row r="27">
          <cell r="H27">
            <v>1</v>
          </cell>
          <cell r="R27">
            <v>4</v>
          </cell>
          <cell r="S27">
            <v>1</v>
          </cell>
          <cell r="T27">
            <v>1</v>
          </cell>
          <cell r="W27">
            <v>1</v>
          </cell>
        </row>
        <row r="28">
          <cell r="C28">
            <v>254</v>
          </cell>
          <cell r="J28">
            <v>8</v>
          </cell>
          <cell r="Q28">
            <v>346</v>
          </cell>
          <cell r="X28">
            <v>0</v>
          </cell>
          <cell r="AE2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ables/table1.xml><?xml version="1.0" encoding="utf-8"?>
<table xmlns="http://schemas.openxmlformats.org/spreadsheetml/2006/main" id="1" name="טבלה1" displayName="טבלה1" ref="A3:A4" totalsRowShown="0">
  <autoFilter ref="A3:A4"/>
  <tableColumns count="1">
    <tableColumn id="1" name="עמודה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"/>
  <sheetViews>
    <sheetView rightToLeft="1" workbookViewId="0"/>
  </sheetViews>
  <sheetFormatPr defaultRowHeight="14.25" x14ac:dyDescent="0.2"/>
  <sheetData>
    <row r="1" spans="1:100" ht="15" x14ac:dyDescent="0.2">
      <c r="CV1" s="1">
        <v>-1</v>
      </c>
    </row>
    <row r="3" spans="1:100" x14ac:dyDescent="0.2">
      <c r="A3" t="s">
        <v>0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rightToLeft="1" tabSelected="1" workbookViewId="0">
      <selection activeCell="B4" sqref="B4"/>
    </sheetView>
  </sheetViews>
  <sheetFormatPr defaultColWidth="8" defaultRowHeight="12.75" x14ac:dyDescent="0.2"/>
  <cols>
    <col min="1" max="1" width="4" style="2" customWidth="1"/>
    <col min="2" max="3" width="8" style="2"/>
    <col min="4" max="4" width="15.5" style="2" customWidth="1"/>
    <col min="5" max="6" width="6.75" style="2" customWidth="1"/>
    <col min="7" max="8" width="7.125" style="2" customWidth="1"/>
    <col min="9" max="10" width="7.75" style="2" customWidth="1"/>
    <col min="11" max="12" width="6.75" style="2" customWidth="1"/>
    <col min="13" max="13" width="6.125" style="2" customWidth="1"/>
    <col min="14" max="16" width="6.75" style="2" customWidth="1"/>
    <col min="17" max="17" width="7.75" style="2" bestFit="1" customWidth="1"/>
    <col min="18" max="18" width="6.75" style="2" customWidth="1"/>
    <col min="19" max="19" width="6.5" style="2" customWidth="1"/>
    <col min="20" max="24" width="6.75" style="2" customWidth="1"/>
    <col min="25" max="25" width="6.5" style="2" customWidth="1"/>
    <col min="26" max="28" width="6.75" style="2" customWidth="1"/>
    <col min="29" max="29" width="6" style="2" customWidth="1"/>
    <col min="30" max="30" width="6.75" style="2" bestFit="1" customWidth="1"/>
    <col min="31" max="31" width="6.25" style="2" customWidth="1"/>
    <col min="32" max="33" width="6.625" style="2" customWidth="1"/>
    <col min="34" max="34" width="5.875" style="2" customWidth="1"/>
    <col min="35" max="35" width="8.875" style="2" customWidth="1"/>
    <col min="36" max="36" width="6.25" style="2" customWidth="1"/>
    <col min="37" max="37" width="5" style="2" customWidth="1"/>
    <col min="38" max="38" width="8.75" style="2" customWidth="1"/>
    <col min="39" max="39" width="8" style="2"/>
    <col min="40" max="40" width="23.25" style="2" customWidth="1"/>
    <col min="41" max="41" width="5.5" style="2" customWidth="1"/>
    <col min="42" max="16384" width="8" style="2"/>
  </cols>
  <sheetData>
    <row r="1" spans="1:41" ht="18.75" x14ac:dyDescent="0.3">
      <c r="B1" s="3" t="str">
        <f>[1]הוראות!B27</f>
        <v>נספח ב1 מדדי תביעות בביטוח כללי</v>
      </c>
    </row>
    <row r="2" spans="1:41" ht="20.25" x14ac:dyDescent="0.3">
      <c r="A2" s="4"/>
      <c r="B2" s="5" t="str">
        <f>[1]הוראות!B13</f>
        <v>ביטוח חקלאי אגודה שיתופית מרכזית בע"מ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41" ht="18.75" x14ac:dyDescent="0.3">
      <c r="A3" s="3"/>
      <c r="B3" s="6" t="str">
        <f>CONCATENATE([1]הוראות!Z13,[1]הוראות!F13)</f>
        <v>הנתונים ביחידות בודדות לשנת 2017</v>
      </c>
    </row>
    <row r="4" spans="1:41" x14ac:dyDescent="0.2">
      <c r="B4" s="7" t="s">
        <v>1</v>
      </c>
    </row>
    <row r="5" spans="1:41" ht="13.5" thickBot="1" x14ac:dyDescent="0.25"/>
    <row r="6" spans="1:41" x14ac:dyDescent="0.2">
      <c r="B6" s="84" t="s">
        <v>2</v>
      </c>
      <c r="C6" s="85"/>
      <c r="D6" s="86"/>
      <c r="E6" s="93" t="s">
        <v>3</v>
      </c>
      <c r="F6" s="94"/>
      <c r="G6" s="94"/>
      <c r="H6" s="94"/>
      <c r="I6" s="94"/>
      <c r="J6" s="95"/>
      <c r="K6" s="99" t="s">
        <v>4</v>
      </c>
      <c r="L6" s="100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3" t="s">
        <v>5</v>
      </c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5"/>
    </row>
    <row r="7" spans="1:41" ht="12.75" customHeight="1" x14ac:dyDescent="0.2">
      <c r="A7" s="8"/>
      <c r="B7" s="87"/>
      <c r="C7" s="88"/>
      <c r="D7" s="89"/>
      <c r="E7" s="96"/>
      <c r="F7" s="97"/>
      <c r="G7" s="97"/>
      <c r="H7" s="97"/>
      <c r="I7" s="97"/>
      <c r="J7" s="98"/>
      <c r="K7" s="106" t="s">
        <v>6</v>
      </c>
      <c r="L7" s="107"/>
      <c r="M7" s="108"/>
      <c r="N7" s="108"/>
      <c r="O7" s="108"/>
      <c r="P7" s="108"/>
      <c r="Q7" s="108" t="s">
        <v>7</v>
      </c>
      <c r="R7" s="108"/>
      <c r="S7" s="108"/>
      <c r="T7" s="108"/>
      <c r="U7" s="108"/>
      <c r="V7" s="109"/>
      <c r="W7" s="106" t="s">
        <v>8</v>
      </c>
      <c r="X7" s="107"/>
      <c r="Y7" s="108"/>
      <c r="Z7" s="108"/>
      <c r="AA7" s="108"/>
      <c r="AB7" s="108"/>
      <c r="AC7" s="108" t="s">
        <v>9</v>
      </c>
      <c r="AD7" s="108"/>
      <c r="AE7" s="108"/>
      <c r="AF7" s="108"/>
      <c r="AG7" s="108"/>
      <c r="AH7" s="109"/>
      <c r="AI7" s="9"/>
      <c r="AJ7" s="9"/>
      <c r="AK7" s="9"/>
      <c r="AL7" s="9"/>
      <c r="AM7" s="10"/>
    </row>
    <row r="8" spans="1:41" ht="25.5" customHeight="1" x14ac:dyDescent="0.2">
      <c r="A8" s="8"/>
      <c r="B8" s="87"/>
      <c r="C8" s="88"/>
      <c r="D8" s="89"/>
      <c r="E8" s="11" t="s">
        <v>10</v>
      </c>
      <c r="F8" s="12" t="s">
        <v>11</v>
      </c>
      <c r="G8" s="12" t="s">
        <v>12</v>
      </c>
      <c r="H8" s="12" t="s">
        <v>13</v>
      </c>
      <c r="I8" s="12" t="s">
        <v>14</v>
      </c>
      <c r="J8" s="13" t="s">
        <v>15</v>
      </c>
      <c r="K8" s="11" t="s">
        <v>10</v>
      </c>
      <c r="L8" s="12" t="s">
        <v>16</v>
      </c>
      <c r="M8" s="12" t="s">
        <v>17</v>
      </c>
      <c r="N8" s="12" t="s">
        <v>18</v>
      </c>
      <c r="O8" s="12" t="s">
        <v>19</v>
      </c>
      <c r="P8" s="13" t="s">
        <v>20</v>
      </c>
      <c r="Q8" s="11" t="s">
        <v>10</v>
      </c>
      <c r="R8" s="12" t="s">
        <v>16</v>
      </c>
      <c r="S8" s="12" t="s">
        <v>17</v>
      </c>
      <c r="T8" s="12" t="s">
        <v>18</v>
      </c>
      <c r="U8" s="12" t="s">
        <v>19</v>
      </c>
      <c r="V8" s="13" t="s">
        <v>20</v>
      </c>
      <c r="W8" s="11" t="s">
        <v>10</v>
      </c>
      <c r="X8" s="12" t="s">
        <v>16</v>
      </c>
      <c r="Y8" s="12" t="s">
        <v>17</v>
      </c>
      <c r="Z8" s="12" t="s">
        <v>18</v>
      </c>
      <c r="AA8" s="12" t="s">
        <v>19</v>
      </c>
      <c r="AB8" s="13" t="s">
        <v>20</v>
      </c>
      <c r="AC8" s="11" t="s">
        <v>10</v>
      </c>
      <c r="AD8" s="12" t="s">
        <v>16</v>
      </c>
      <c r="AE8" s="12" t="s">
        <v>17</v>
      </c>
      <c r="AF8" s="12" t="s">
        <v>18</v>
      </c>
      <c r="AG8" s="12" t="s">
        <v>19</v>
      </c>
      <c r="AH8" s="13" t="s">
        <v>20</v>
      </c>
      <c r="AI8" s="9"/>
      <c r="AJ8" s="9"/>
      <c r="AK8" s="9"/>
      <c r="AL8" s="9"/>
      <c r="AM8" s="10"/>
    </row>
    <row r="9" spans="1:41" ht="13.5" thickBot="1" x14ac:dyDescent="0.25">
      <c r="A9" s="14"/>
      <c r="B9" s="90"/>
      <c r="C9" s="91"/>
      <c r="D9" s="92"/>
      <c r="E9" s="15" t="s">
        <v>21</v>
      </c>
      <c r="F9" s="16" t="s">
        <v>22</v>
      </c>
      <c r="G9" s="16" t="s">
        <v>23</v>
      </c>
      <c r="H9" s="17" t="s">
        <v>24</v>
      </c>
      <c r="I9" s="17" t="s">
        <v>25</v>
      </c>
      <c r="J9" s="18" t="s">
        <v>26</v>
      </c>
      <c r="K9" s="15" t="s">
        <v>27</v>
      </c>
      <c r="L9" s="16" t="s">
        <v>28</v>
      </c>
      <c r="M9" s="16" t="s">
        <v>29</v>
      </c>
      <c r="N9" s="17" t="s">
        <v>30</v>
      </c>
      <c r="O9" s="17" t="s">
        <v>31</v>
      </c>
      <c r="P9" s="18" t="s">
        <v>32</v>
      </c>
      <c r="Q9" s="15" t="s">
        <v>33</v>
      </c>
      <c r="R9" s="16" t="s">
        <v>34</v>
      </c>
      <c r="S9" s="16" t="s">
        <v>35</v>
      </c>
      <c r="T9" s="17" t="s">
        <v>36</v>
      </c>
      <c r="U9" s="17" t="s">
        <v>37</v>
      </c>
      <c r="V9" s="18" t="s">
        <v>38</v>
      </c>
      <c r="W9" s="15" t="s">
        <v>39</v>
      </c>
      <c r="X9" s="16" t="s">
        <v>40</v>
      </c>
      <c r="Y9" s="16" t="s">
        <v>41</v>
      </c>
      <c r="Z9" s="17" t="s">
        <v>42</v>
      </c>
      <c r="AA9" s="17" t="s">
        <v>43</v>
      </c>
      <c r="AB9" s="18" t="s">
        <v>44</v>
      </c>
      <c r="AC9" s="15" t="s">
        <v>45</v>
      </c>
      <c r="AD9" s="16" t="s">
        <v>46</v>
      </c>
      <c r="AE9" s="16" t="s">
        <v>47</v>
      </c>
      <c r="AF9" s="17" t="s">
        <v>48</v>
      </c>
      <c r="AG9" s="17" t="s">
        <v>49</v>
      </c>
      <c r="AH9" s="18" t="s">
        <v>50</v>
      </c>
      <c r="AI9" s="9"/>
      <c r="AJ9" s="9"/>
      <c r="AK9" s="9"/>
      <c r="AL9" s="9"/>
      <c r="AM9" s="19"/>
      <c r="AN9" s="20"/>
      <c r="AO9" s="21"/>
    </row>
    <row r="10" spans="1:41" x14ac:dyDescent="0.2">
      <c r="A10" s="22" t="s">
        <v>51</v>
      </c>
      <c r="B10" s="23" t="s">
        <v>52</v>
      </c>
      <c r="C10" s="24"/>
      <c r="D10" s="25"/>
      <c r="E10" s="26"/>
      <c r="F10" s="27"/>
      <c r="G10" s="28"/>
      <c r="H10" s="28"/>
      <c r="I10" s="28"/>
      <c r="J10" s="29"/>
      <c r="K10" s="26"/>
      <c r="L10" s="28"/>
      <c r="M10" s="28"/>
      <c r="N10" s="28"/>
      <c r="O10" s="28"/>
      <c r="P10" s="30"/>
      <c r="Q10" s="31"/>
      <c r="R10" s="28"/>
      <c r="S10" s="28"/>
      <c r="T10" s="28"/>
      <c r="U10" s="28"/>
      <c r="V10" s="29"/>
      <c r="W10" s="26"/>
      <c r="X10" s="28"/>
      <c r="Y10" s="28"/>
      <c r="Z10" s="28"/>
      <c r="AA10" s="28"/>
      <c r="AB10" s="29"/>
      <c r="AC10" s="31"/>
      <c r="AD10" s="28"/>
      <c r="AE10" s="28"/>
      <c r="AF10" s="28"/>
      <c r="AG10" s="28"/>
      <c r="AH10" s="29"/>
      <c r="AI10" s="32"/>
      <c r="AJ10" s="32"/>
      <c r="AK10" s="32"/>
      <c r="AL10" s="32"/>
      <c r="AM10" s="10"/>
    </row>
    <row r="11" spans="1:41" x14ac:dyDescent="0.2">
      <c r="A11" s="33">
        <v>3</v>
      </c>
      <c r="B11" s="34" t="s">
        <v>53</v>
      </c>
      <c r="C11" s="35"/>
      <c r="D11" s="36"/>
      <c r="E11" s="37">
        <f>SUM(F11:J11)</f>
        <v>0.17434869739478959</v>
      </c>
      <c r="F11" s="38">
        <f>IF(('[1]כללי א1'!D12+'[1]כללי א1'!E12+'[1]כללי א1'!D13+'[1]כללי א1'!E13)=0,0,('[1]כללי א1'!D12+'[1]כללי א1'!E12+'[1]כללי א1'!D13+'[1]כללי א1'!E13)/'[1]כללי א1'!$C$17)</f>
        <v>0</v>
      </c>
      <c r="G11" s="38">
        <f>IF(('[1]כללי א1'!F12+'[1]כללי א1'!F13)=0,0,('[1]כללי א1'!F12+'[1]כללי א1'!F13)/'[1]כללי א1'!$C$17)</f>
        <v>2.4048096192384769E-2</v>
      </c>
      <c r="H11" s="38">
        <f>IF(('[1]כללי א1'!G12+'[1]כללי א1'!G13)=0,0,('[1]כללי א1'!G12+'[1]כללי א1'!G13)/'[1]כללי א1'!$C$17)</f>
        <v>5.8116232464929862E-2</v>
      </c>
      <c r="I11" s="38">
        <f>IF(('[1]כללי א1'!H12+'[1]כללי א1'!H13)=0,0,('[1]כללי א1'!H12+'[1]כללי א1'!H13)/'[1]כללי א1'!$C$17)</f>
        <v>5.6112224448897796E-2</v>
      </c>
      <c r="J11" s="39">
        <f>IF(('[1]כללי א1'!I12+'[1]כללי א1'!I13)=0,0,('[1]כללי א1'!I12+'[1]כללי א1'!I13)/'[1]כללי א1'!$C$17)</f>
        <v>3.6072144288577156E-2</v>
      </c>
      <c r="K11" s="37">
        <f>SUM(L11:P11)</f>
        <v>0.95976552091660006</v>
      </c>
      <c r="L11" s="38">
        <f>IF(('[1]כללי א1'!L12+'[1]כללי א1'!K12+'[1]כללי א1'!L13+'[1]כללי א1'!K13)=0,0,('[1]כללי א1'!L12+'[1]כללי א1'!K12+'[1]כללי א1'!L13+'[1]כללי א1'!K13)/'[1]כללי א1'!$J$17)</f>
        <v>0.74980015987210236</v>
      </c>
      <c r="M11" s="38">
        <f>IF(('[1]כללי א1'!M12+'[1]כללי א1'!M13)=0,0,('[1]כללי א1'!M12+'[1]כללי א1'!M13)/'[1]כללי א1'!$J$17)</f>
        <v>0.1529443112176925</v>
      </c>
      <c r="N11" s="38">
        <f>IF(('[1]כללי א1'!N12+'[1]כללי א1'!N13)=0,0,('[1]כללי א1'!N12+'[1]כללי א1'!N13)/'[1]כללי א1'!$J$17)</f>
        <v>4.0234479083399943E-2</v>
      </c>
      <c r="O11" s="38">
        <f>IF(('[1]כללי א1'!O12+'[1]כללי א1'!O13)=0,0,('[1]כללי א1'!O12+'[1]כללי א1'!O13)/'[1]כללי א1'!$J$17)</f>
        <v>1.1723954169997336E-2</v>
      </c>
      <c r="P11" s="39">
        <f>IF(('[1]כללי א1'!P12+'[1]כללי א1'!P13)=0,0,('[1]כללי א1'!P12+'[1]כללי א1'!P13)/'[1]כללי א1'!$J$17)</f>
        <v>5.0626165734079407E-3</v>
      </c>
      <c r="Q11" s="37">
        <f>SUM(R11:V11)</f>
        <v>0.59882005899705015</v>
      </c>
      <c r="R11" s="38">
        <f>IF(('[1]כללי א1'!S12+'[1]כללי א1'!R12+'[1]כללי א1'!S13+'[1]כללי א1'!R13)=0,0,('[1]כללי א1'!S12+'[1]כללי א1'!R12+'[1]כללי א1'!S13+'[1]כללי א1'!R13)/'[1]כללי א1'!$Q$17)</f>
        <v>0.29410029498525075</v>
      </c>
      <c r="S11" s="38">
        <f>IF(('[1]כללי א1'!T12+'[1]כללי א1'!T13)=0,0,('[1]כללי א1'!T12+'[1]כללי א1'!T13)/'[1]כללי א1'!$Q$17)</f>
        <v>0.23775811209439529</v>
      </c>
      <c r="T11" s="38">
        <f>IF(('[1]כללי א1'!U12+'[1]כללי א1'!U13)=0,0,('[1]כללי א1'!U12+'[1]כללי א1'!U13)/'[1]כללי א1'!$Q$17)</f>
        <v>4.2182890855457227E-2</v>
      </c>
      <c r="U11" s="38">
        <f>IF(('[1]כללי א1'!V12+'[1]כללי א1'!V13)=0,0,('[1]כללי א1'!V12+'[1]כללי א1'!V13)/'[1]כללי א1'!$Q$17)</f>
        <v>9.7345132743362831E-3</v>
      </c>
      <c r="V11" s="39">
        <f>IF(('[1]כללי א1'!W12+'[1]כללי א1'!W13)=0,0,('[1]כללי א1'!W12+'[1]כללי א1'!W13)/'[1]כללי א1'!$Q$17)</f>
        <v>1.5044247787610619E-2</v>
      </c>
      <c r="W11" s="37">
        <f>SUM(X11:AB11)</f>
        <v>1</v>
      </c>
      <c r="X11" s="38">
        <f>IF(('[1]כללי א1'!Z12+'[1]כללי א1'!Y12+'[1]כללי א1'!Z13+'[1]כללי א1'!Y13)=0,0,('[1]כללי א1'!Z12+'[1]כללי א1'!Y12+'[1]כללי א1'!Z13+'[1]כללי א1'!Y13)/'[1]כללי א1'!$X$17)</f>
        <v>0</v>
      </c>
      <c r="Y11" s="38">
        <f>IF(('[1]כללי א1'!AA13+'[1]כללי א1'!AA12)=0,0,('[1]כללי א1'!AA13+'[1]כללי א1'!AA12)/'[1]כללי א1'!$X$17)</f>
        <v>0</v>
      </c>
      <c r="Z11" s="38">
        <f>IF(('[1]כללי א1'!AB13+'[1]כללי א1'!AB12)=0,0,('[1]כללי א1'!AB13+'[1]כללי א1'!AB12)/'[1]כללי א1'!$X$17)</f>
        <v>1</v>
      </c>
      <c r="AA11" s="38">
        <f>IF(('[1]כללי א1'!AC13+'[1]כללי א1'!AC12)=0,0,('[1]כללי א1'!AC13+'[1]כללי א1'!AC12)/'[1]כללי א1'!$X$17)</f>
        <v>0</v>
      </c>
      <c r="AB11" s="39">
        <f>IF(('[1]כללי א1'!AD13+'[1]כללי א1'!AD12)=0,0,('[1]כללי א1'!AD13+'[1]כללי א1'!AD12)/'[1]כללי א1'!$X$17)</f>
        <v>0</v>
      </c>
      <c r="AC11" s="37">
        <f>SUM(AD11:AH11)</f>
        <v>0.77153558052434457</v>
      </c>
      <c r="AD11" s="38">
        <f>IF(('[1]כללי א1'!AG12+'[1]כללי א1'!AF12+'[1]כללי א1'!AG13+'[1]כללי א1'!AF13)=0,0,('[1]כללי א1'!AG12+'[1]כללי א1'!AF12+'[1]כללי א1'!AG13+'[1]כללי א1'!AF13)/'[1]כללי א1'!$AE$17)</f>
        <v>0.44569288389513106</v>
      </c>
      <c r="AE11" s="38">
        <f>IF(('[1]כללי א1'!AH13+'[1]כללי א1'!AH12)=0,0,('[1]כללי א1'!AH13+'[1]כללי א1'!AH12)/'[1]כללי א1'!$AE$17)</f>
        <v>0.1797752808988764</v>
      </c>
      <c r="AF11" s="38">
        <f>IF(('[1]כללי א1'!AI13+'[1]כללי א1'!AI12)=0,0,('[1]כללי א1'!AI13+'[1]כללי א1'!AI12)/'[1]כללי א1'!$AE$17)</f>
        <v>9.7378277153558054E-2</v>
      </c>
      <c r="AG11" s="38">
        <f>IF(('[1]כללי א1'!AJ13+'[1]כללי א1'!AJ12)=0,0,('[1]כללי א1'!AJ13+'[1]כללי א1'!AJ12)/'[1]כללי א1'!$AE$17)</f>
        <v>3.7453183520599252E-2</v>
      </c>
      <c r="AH11" s="39">
        <f>IF(('[1]כללי א1'!AK13+'[1]כללי א1'!AK12)=0,0,('[1]כללי א1'!AK13+'[1]כללי א1'!AK12)/'[1]כללי א1'!$AE$17)</f>
        <v>1.1235955056179775E-2</v>
      </c>
      <c r="AI11" s="32"/>
      <c r="AJ11" s="32"/>
      <c r="AK11" s="32"/>
      <c r="AL11" s="32"/>
      <c r="AM11" s="10"/>
    </row>
    <row r="12" spans="1:41" x14ac:dyDescent="0.2">
      <c r="A12" s="33">
        <v>4</v>
      </c>
      <c r="B12" s="34" t="s">
        <v>54</v>
      </c>
      <c r="C12" s="35"/>
      <c r="D12" s="36"/>
      <c r="E12" s="37">
        <f>SUM(F12:J12)</f>
        <v>2.4048096192384766E-2</v>
      </c>
      <c r="F12" s="38">
        <f>IF(('[1]כללי א1'!D14+'[1]כללי א1'!E14)=0,0,('[1]כללי א1'!D14+'[1]כללי א1'!E14)/'[1]כללי א1'!$C$17)</f>
        <v>8.0160320641282558E-3</v>
      </c>
      <c r="G12" s="38">
        <f>IF('[1]כללי א1'!F14=0,0,'[1]כללי א1'!F14/'[1]כללי א1'!$C$17)</f>
        <v>8.0160320641282558E-3</v>
      </c>
      <c r="H12" s="38">
        <f>IF('[1]כללי א1'!G14=0,0,'[1]כללי א1'!G14/'[1]כללי א1'!$C$17)</f>
        <v>4.0080160320641279E-3</v>
      </c>
      <c r="I12" s="38">
        <f>IF('[1]כללי א1'!H14=0,0,'[1]כללי א1'!H14/'[1]כללי א1'!$C$17)</f>
        <v>2.004008016032064E-3</v>
      </c>
      <c r="J12" s="39">
        <f>IF('[1]כללי א1'!I14=0,0,'[1]כללי א1'!I14/'[1]כללי א1'!$C$17)</f>
        <v>2.004008016032064E-3</v>
      </c>
      <c r="K12" s="37">
        <f>SUM(L12:P12)</f>
        <v>1.1457500666133758E-2</v>
      </c>
      <c r="L12" s="38">
        <f>IF(('[1]כללי א1'!L14+'[1]כללי א1'!K14)=0,0,('[1]כללי א1'!L14+'[1]כללי א1'!K14)/'[1]כללי א1'!$J$17)</f>
        <v>5.5955235811350921E-3</v>
      </c>
      <c r="M12" s="38">
        <f>IF('[1]כללי א1'!M14=0,0,'[1]כללי א1'!M14/'[1]כללי א1'!$J$17)</f>
        <v>2.6645350386357582E-3</v>
      </c>
      <c r="N12" s="38">
        <f>IF('[1]כללי א1'!N14=0,0,'[1]כללי א1'!N14/'[1]כללי א1'!$J$17)</f>
        <v>1.8651745270450307E-3</v>
      </c>
      <c r="O12" s="38">
        <f>IF('[1]כללי א1'!O14=0,0,'[1]כללי א1'!O14/'[1]כללי א1'!$J$17)</f>
        <v>5.329070077271516E-4</v>
      </c>
      <c r="P12" s="39">
        <f>IF('[1]כללי א1'!P14=0,0,'[1]כללי א1'!P14/'[1]כללי א1'!$J$17)</f>
        <v>7.993605115907274E-4</v>
      </c>
      <c r="Q12" s="37">
        <f>SUM(R12:V12)</f>
        <v>0.53560454241816968</v>
      </c>
      <c r="R12" s="38">
        <f>IF(('[1]כללי א1'!S14+'[1]כללי א1'!R14)=0,0,('[1]כללי א1'!S14+'[1]כללי א1'!R14)/'[1]כללי א1'!$Q$17)</f>
        <v>6.6666666666666666E-2</v>
      </c>
      <c r="S12" s="38">
        <f>IF('[1]כללי א1'!T14=0,0,'[1]כללי א1'!T14/'[1]כללי א1'!$C$17)</f>
        <v>0.37474949899799598</v>
      </c>
      <c r="T12" s="38">
        <f>IF('[1]כללי א1'!U14=0,0,'[1]כללי א1'!U14/'[1]כללי א1'!$C$17)</f>
        <v>6.2124248496993988E-2</v>
      </c>
      <c r="U12" s="38">
        <f>IF('[1]כללי א1'!V14=0,0,'[1]כללי א1'!V14/'[1]כללי א1'!$C$17)</f>
        <v>1.8036072144288578E-2</v>
      </c>
      <c r="V12" s="39">
        <f>IF('[1]כללי א1'!W14=0,0,'[1]כללי א1'!W14/'[1]כללי א1'!$C$17)</f>
        <v>1.4028056112224449E-2</v>
      </c>
      <c r="W12" s="37">
        <f>SUM(X12:AB12)</f>
        <v>0</v>
      </c>
      <c r="X12" s="38">
        <f>IF(('[1]כללי א1'!Z14+'[1]כללי א1'!Y14)=0,0,('[1]כללי א1'!Z14+'[1]כללי א1'!Y14)/'[1]כללי א1'!$X$17)</f>
        <v>0</v>
      </c>
      <c r="Y12" s="38">
        <f>IF('[1]כללי א1'!AA14=0,0,'[1]כללי א1'!AA14/'[1]כללי א1'!$C$17)</f>
        <v>0</v>
      </c>
      <c r="Z12" s="38">
        <f>IF('[1]כללי א1'!AB14=0,0,'[1]כללי א1'!AB14/'[1]כללי א1'!$C$17)</f>
        <v>0</v>
      </c>
      <c r="AA12" s="38">
        <f>IF('[1]כללי א1'!AC14=0,0,'[1]כללי א1'!AC14/'[1]כללי א1'!$C$17)</f>
        <v>0</v>
      </c>
      <c r="AB12" s="39">
        <f>IF('[1]כללי א1'!AD14=0,0,'[1]כללי א1'!AD14/'[1]כללי א1'!$C$17)</f>
        <v>0</v>
      </c>
      <c r="AC12" s="37">
        <f>SUM(AD12:AH12)</f>
        <v>0.10043307588960691</v>
      </c>
      <c r="AD12" s="38">
        <f>IF(('[1]כללי א1'!AG14+'[1]כללי א1'!AF14)=0,0,('[1]כללי א1'!AG14+'[1]כללי א1'!AF14)/'[1]כללי א1'!$AE$17)</f>
        <v>8.2397003745318345E-2</v>
      </c>
      <c r="AE12" s="38">
        <f>IF('[1]כללי א1'!AH14=0,0,'[1]כללי א1'!AH14/'[1]כללי א1'!$C$17)</f>
        <v>8.0160320641282558E-3</v>
      </c>
      <c r="AF12" s="38">
        <f>IF('[1]כללי א1'!AI14=0,0,'[1]כללי א1'!AI14/'[1]כללי א1'!$C$17)</f>
        <v>8.0160320641282558E-3</v>
      </c>
      <c r="AG12" s="38">
        <f>IF('[1]כללי א1'!AJ14=0,0,'[1]כללי א1'!AJ14/'[1]כללי א1'!$C$17)</f>
        <v>0</v>
      </c>
      <c r="AH12" s="39">
        <f>IF('[1]כללי א1'!AK14=0,0,'[1]כללי א1'!AK14/'[1]כללי א1'!$C$17)</f>
        <v>2.004008016032064E-3</v>
      </c>
      <c r="AI12" s="32"/>
      <c r="AJ12" s="32"/>
      <c r="AK12" s="32"/>
      <c r="AL12" s="32"/>
      <c r="AM12" s="10"/>
    </row>
    <row r="13" spans="1:41" x14ac:dyDescent="0.2">
      <c r="A13" s="33">
        <v>5</v>
      </c>
      <c r="B13" s="40" t="s">
        <v>55</v>
      </c>
      <c r="C13" s="41"/>
      <c r="D13" s="41"/>
      <c r="E13" s="37">
        <f>SUM(F13:J13)</f>
        <v>0.78356713426853697</v>
      </c>
      <c r="F13" s="38">
        <f>IF(('[1]כללי א1'!D15+'[1]כללי א1'!E15)=0,0,('[1]כללי א1'!D15+'[1]כללי א1'!E15)/'[1]כללי א1'!$C$17)</f>
        <v>0.17034068136272545</v>
      </c>
      <c r="G13" s="38">
        <f>IF('[1]כללי א1'!F15=0,0,'[1]כללי א1'!F15/'[1]כללי א1'!$C$17)</f>
        <v>0.37875751503006011</v>
      </c>
      <c r="H13" s="38">
        <f>IF('[1]כללי א1'!G15=0,0,'[1]כללי א1'!G15/'[1]כללי א1'!$C$17)</f>
        <v>0.16633266533066132</v>
      </c>
      <c r="I13" s="38">
        <f>IF('[1]כללי א1'!H15=0,0,'[1]כללי א1'!H15/'[1]כללי א1'!$C$17)</f>
        <v>6.4128256513026047E-2</v>
      </c>
      <c r="J13" s="39">
        <f>IF('[1]כללי א1'!I15=0,0,'[1]כללי א1'!I15/'[1]כללי א1'!$C$17)</f>
        <v>4.0080160320641279E-3</v>
      </c>
      <c r="K13" s="37">
        <f>SUM(L13:P13)</f>
        <v>1.3322675193178789E-3</v>
      </c>
      <c r="L13" s="38">
        <f>IF(('[1]כללי א1'!L15+'[1]כללי א1'!K15)=0,0,('[1]כללי א1'!L15+'[1]כללי א1'!K15)/'[1]כללי א1'!$J$17)</f>
        <v>2.664535038635758E-4</v>
      </c>
      <c r="M13" s="38">
        <f>IF('[1]כללי א1'!M15=0,0,'[1]כללי א1'!M15/'[1]כללי א1'!$J$17)</f>
        <v>2.664535038635758E-4</v>
      </c>
      <c r="N13" s="38">
        <f>IF('[1]כללי א1'!N15=0,0,'[1]כללי א1'!N15/'[1]כללי א1'!$J$17)</f>
        <v>5.329070077271516E-4</v>
      </c>
      <c r="O13" s="38">
        <f>IF('[1]כללי א1'!O15=0,0,'[1]כללי א1'!O15/'[1]כללי א1'!$J$17)</f>
        <v>0</v>
      </c>
      <c r="P13" s="39">
        <f>IF('[1]כללי א1'!P15=0,0,'[1]כללי א1'!P15/'[1]כללי א1'!$J$17)</f>
        <v>2.664535038635758E-4</v>
      </c>
      <c r="Q13" s="37">
        <f>SUM(R13:V13)</f>
        <v>1.1061054261916163</v>
      </c>
      <c r="R13" s="38">
        <f>IF(('[1]כללי א1'!S15+'[1]כללי א1'!R15)=0,0,('[1]כללי א1'!S15+'[1]כללי א1'!R15)/'[1]כללי א1'!$Q$17)</f>
        <v>7.4041297935103251E-2</v>
      </c>
      <c r="S13" s="38">
        <f>IF('[1]כללי א1'!T15=0,0,'[1]כללי א1'!T15/'[1]כללי א1'!$C$17)</f>
        <v>0.76152304609218435</v>
      </c>
      <c r="T13" s="38">
        <f>IF('[1]כללי א1'!U15=0,0,'[1]כללי א1'!U15/'[1]כללי א1'!$C$17)</f>
        <v>0.20440881763527055</v>
      </c>
      <c r="U13" s="38">
        <f>IF('[1]כללי א1'!V15=0,0,'[1]כללי א1'!V15/'[1]כללי א1'!$C$17)</f>
        <v>4.2084168336673347E-2</v>
      </c>
      <c r="V13" s="39">
        <f>IF('[1]כללי א1'!W15=0,0,'[1]כללי א1'!W15/'[1]כללי א1'!$C$17)</f>
        <v>2.4048096192384769E-2</v>
      </c>
      <c r="W13" s="37">
        <f>SUM(X13:AB13)</f>
        <v>0</v>
      </c>
      <c r="X13" s="38">
        <f>IF(('[1]כללי א1'!Z15+'[1]כללי א1'!Y15)=0,0,('[1]כללי א1'!Z15+'[1]כללי א1'!Y15)/'[1]כללי א1'!$X$17)</f>
        <v>0</v>
      </c>
      <c r="Y13" s="38">
        <f>IF('[1]כללי א1'!AA15=0,0,'[1]כללי א1'!AA15/'[1]כללי א1'!$C$17)</f>
        <v>0</v>
      </c>
      <c r="Z13" s="38">
        <f>IF('[1]כללי א1'!AB15=0,0,'[1]כללי א1'!AB15/'[1]כללי א1'!$C$17)</f>
        <v>0</v>
      </c>
      <c r="AA13" s="38">
        <f>IF('[1]כללי א1'!AC15=0,0,'[1]כללי א1'!AC15/'[1]כללי א1'!$C$17)</f>
        <v>0</v>
      </c>
      <c r="AB13" s="39">
        <f>IF('[1]כללי א1'!AD15=0,0,'[1]כללי א1'!AD15/'[1]כללי א1'!$C$17)</f>
        <v>0</v>
      </c>
      <c r="AC13" s="37">
        <f>SUM(AD13:AH13)</f>
        <v>1.002004008016032E-2</v>
      </c>
      <c r="AD13" s="38">
        <f>IF(('[1]כללי א1'!AG15+'[1]כללי א1'!AF15)=0,0,('[1]כללי א1'!AG15+'[1]כללי א1'!AF15)/'[1]כללי א1'!$AE$17)</f>
        <v>0</v>
      </c>
      <c r="AE13" s="38">
        <f>IF('[1]כללי א1'!AH15=0,0,'[1]כללי א1'!AH15/'[1]כללי א1'!$C$17)</f>
        <v>0</v>
      </c>
      <c r="AF13" s="38">
        <f>IF('[1]כללי א1'!AI15=0,0,'[1]כללי א1'!AI15/'[1]כללי א1'!$C$17)</f>
        <v>2.004008016032064E-3</v>
      </c>
      <c r="AG13" s="38">
        <f>IF('[1]כללי א1'!AJ15=0,0,'[1]כללי א1'!AJ15/'[1]כללי א1'!$C$17)</f>
        <v>6.0120240480961923E-3</v>
      </c>
      <c r="AH13" s="39">
        <f>IF('[1]כללי א1'!AK15=0,0,'[1]כללי א1'!AK15/'[1]כללי א1'!$C$17)</f>
        <v>2.004008016032064E-3</v>
      </c>
      <c r="AI13" s="32"/>
      <c r="AJ13" s="32"/>
      <c r="AK13" s="32"/>
      <c r="AL13" s="32"/>
      <c r="AM13" s="10"/>
    </row>
    <row r="14" spans="1:41" x14ac:dyDescent="0.2">
      <c r="A14" s="33">
        <v>6</v>
      </c>
      <c r="B14" s="40" t="s">
        <v>56</v>
      </c>
      <c r="C14" s="41"/>
      <c r="D14" s="41"/>
      <c r="E14" s="37">
        <f>SUM(F14:J14)</f>
        <v>1.8036072144288574E-2</v>
      </c>
      <c r="F14" s="38">
        <f>IF(('[1]כללי א1'!D16+'[1]כללי א1'!E16)=0,0,('[1]כללי א1'!D16+'[1]כללי א1'!E16)/'[1]כללי א1'!$C$17)</f>
        <v>4.0080160320641279E-3</v>
      </c>
      <c r="G14" s="38">
        <f>IF('[1]כללי א1'!F16=0,0,'[1]כללי א1'!F16/'[1]כללי א1'!$C$17)</f>
        <v>2.004008016032064E-3</v>
      </c>
      <c r="H14" s="38">
        <f>IF('[1]כללי א1'!G16=0,0,'[1]כללי א1'!G16/'[1]כללי א1'!$C$17)</f>
        <v>2.004008016032064E-3</v>
      </c>
      <c r="I14" s="38">
        <f>IF('[1]כללי א1'!H16=0,0,'[1]כללי א1'!H16/'[1]כללי א1'!$C$17)</f>
        <v>4.0080160320641279E-3</v>
      </c>
      <c r="J14" s="39">
        <f>IF('[1]כללי א1'!I16=0,0,'[1]כללי א1'!I16/'[1]כללי א1'!$C$17)</f>
        <v>6.0120240480961923E-3</v>
      </c>
      <c r="K14" s="37">
        <f>SUM(L14:P14)</f>
        <v>2.7444710897948307E-2</v>
      </c>
      <c r="L14" s="38">
        <f>IF(('[1]כללי א1'!L16+'[1]כללי א1'!K16)=0,0,('[1]כללי א1'!L16+'[1]כללי א1'!K16)/'[1]כללי א1'!$J$17)</f>
        <v>1.5987210231814548E-2</v>
      </c>
      <c r="M14" s="38">
        <f>IF('[1]כללי א1'!M16=0,0,'[1]כללי א1'!M16/'[1]כללי א1'!$J$17)</f>
        <v>5.329070077271516E-4</v>
      </c>
      <c r="N14" s="38">
        <f>IF('[1]כללי א1'!N16=0,0,'[1]כללי א1'!N16/'[1]כללי א1'!$J$17)</f>
        <v>6.9277911004529706E-3</v>
      </c>
      <c r="O14" s="38">
        <f>IF('[1]כללי א1'!O16=0,0,'[1]כללי א1'!O16/'[1]כללי א1'!$J$17)</f>
        <v>2.1316280309086064E-3</v>
      </c>
      <c r="P14" s="39">
        <f>IF('[1]כללי א1'!P16=0,0,'[1]כללי א1'!P16/'[1]כללי א1'!$J$17)</f>
        <v>1.8651745270450307E-3</v>
      </c>
      <c r="Q14" s="37">
        <f>SUM(R14:V14)</f>
        <v>0.16941375376120973</v>
      </c>
      <c r="R14" s="38">
        <f>IF(('[1]כללי א1'!S16+'[1]כללי א1'!R16)=0,0,('[1]כללי א1'!S16+'[1]כללי א1'!R16)/'[1]כללי א1'!$Q$17)</f>
        <v>1.7109144542772861E-2</v>
      </c>
      <c r="S14" s="38">
        <f>IF('[1]כללי א1'!T16=0,0,'[1]כללי א1'!T16/'[1]כללי א1'!$C$17)</f>
        <v>2.8056112224448898E-2</v>
      </c>
      <c r="T14" s="38">
        <f>IF('[1]כללי א1'!U16=0,0,'[1]כללי א1'!U16/'[1]כללי א1'!$C$17)</f>
        <v>4.6092184368737472E-2</v>
      </c>
      <c r="U14" s="38">
        <f>IF('[1]כללי א1'!V16=0,0,'[1]כללי א1'!V16/'[1]כללי א1'!$C$17)</f>
        <v>1.8036072144288578E-2</v>
      </c>
      <c r="V14" s="39">
        <f>IF('[1]כללי א1'!W16=0,0,'[1]כללי א1'!W16/'[1]כללי א1'!$C$17)</f>
        <v>6.0120240480961921E-2</v>
      </c>
      <c r="W14" s="37">
        <f>SUM(X14:AB14)</f>
        <v>0</v>
      </c>
      <c r="X14" s="38">
        <f>IF(('[1]כללי א1'!Z16+'[1]כללי א1'!Y16)=0,0,('[1]כללי א1'!Z16+'[1]כללי א1'!Y16)/'[1]כללי א1'!$X$17)</f>
        <v>0</v>
      </c>
      <c r="Y14" s="38">
        <f>IF('[1]כללי א1'!AA16=0,0,'[1]כללי א1'!AA16/'[1]כללי א1'!$C$17)</f>
        <v>0</v>
      </c>
      <c r="Z14" s="38">
        <f>IF('[1]כללי א1'!AB16=0,0,'[1]כללי א1'!AB16/'[1]כללי א1'!$C$17)</f>
        <v>0</v>
      </c>
      <c r="AA14" s="38">
        <f>IF('[1]כללי א1'!AC16=0,0,'[1]כללי א1'!AC16/'[1]כללי א1'!$C$17)</f>
        <v>0</v>
      </c>
      <c r="AB14" s="39">
        <f>IF('[1]כללי א1'!AD16=0,0,'[1]כללי א1'!AD16/'[1]כללי א1'!$C$17)</f>
        <v>0</v>
      </c>
      <c r="AC14" s="37">
        <f>SUM(AD14:AH14)</f>
        <v>6.0548062416968765E-2</v>
      </c>
      <c r="AD14" s="38">
        <f>IF(('[1]כללי א1'!AG16+'[1]כללי א1'!AF16)=0,0,('[1]כללי א1'!AG16+'[1]כללי א1'!AF16)/'[1]כללי א1'!$AE$17)</f>
        <v>2.247191011235955E-2</v>
      </c>
      <c r="AE14" s="38">
        <f>IF('[1]כללי א1'!AH16=0,0,'[1]כללי א1'!AH16/'[1]כללי א1'!$C$17)</f>
        <v>4.0080160320641279E-3</v>
      </c>
      <c r="AF14" s="38">
        <f>IF('[1]כללי א1'!AI16=0,0,'[1]כללי א1'!AI16/'[1]כללי א1'!$C$17)</f>
        <v>6.0120240480961923E-3</v>
      </c>
      <c r="AG14" s="38">
        <f>IF('[1]כללי א1'!AJ16=0,0,'[1]כללי א1'!AJ16/'[1]כללי א1'!$C$17)</f>
        <v>1.6032064128256512E-2</v>
      </c>
      <c r="AH14" s="39">
        <f>IF('[1]כללי א1'!AK16=0,0,'[1]כללי א1'!AK16/'[1]כללי א1'!$C$17)</f>
        <v>1.2024048096192385E-2</v>
      </c>
      <c r="AI14" s="32"/>
      <c r="AJ14" s="32"/>
      <c r="AK14" s="32"/>
      <c r="AL14" s="32"/>
      <c r="AM14" s="10"/>
    </row>
    <row r="15" spans="1:41" x14ac:dyDescent="0.2">
      <c r="A15" s="33">
        <v>7</v>
      </c>
      <c r="B15" s="40" t="s">
        <v>57</v>
      </c>
      <c r="C15" s="41"/>
      <c r="D15" s="41"/>
      <c r="E15" s="37">
        <f t="shared" ref="E15:AH15" si="0">SUM(E11:E14)</f>
        <v>0.99999999999999989</v>
      </c>
      <c r="F15" s="42">
        <f t="shared" si="0"/>
        <v>0.18236472945891785</v>
      </c>
      <c r="G15" s="42">
        <f t="shared" si="0"/>
        <v>0.41282565130260518</v>
      </c>
      <c r="H15" s="42">
        <f t="shared" si="0"/>
        <v>0.23046092184368738</v>
      </c>
      <c r="I15" s="42">
        <f t="shared" si="0"/>
        <v>0.12625250501002003</v>
      </c>
      <c r="J15" s="43">
        <f t="shared" si="0"/>
        <v>4.8096192384769539E-2</v>
      </c>
      <c r="K15" s="37">
        <f t="shared" si="0"/>
        <v>1</v>
      </c>
      <c r="L15" s="42">
        <f t="shared" si="0"/>
        <v>0.77164934718891565</v>
      </c>
      <c r="M15" s="42">
        <f t="shared" si="0"/>
        <v>0.156408206767919</v>
      </c>
      <c r="N15" s="42">
        <f t="shared" si="0"/>
        <v>4.9560351718625092E-2</v>
      </c>
      <c r="O15" s="42">
        <f t="shared" si="0"/>
        <v>1.4388489208633094E-2</v>
      </c>
      <c r="P15" s="43">
        <f t="shared" si="0"/>
        <v>7.9936051159072742E-3</v>
      </c>
      <c r="Q15" s="37">
        <f t="shared" si="0"/>
        <v>2.4099437813680464</v>
      </c>
      <c r="R15" s="42">
        <f t="shared" si="0"/>
        <v>0.45191740412979348</v>
      </c>
      <c r="S15" s="42">
        <f t="shared" si="0"/>
        <v>1.4020867694090244</v>
      </c>
      <c r="T15" s="42">
        <f t="shared" si="0"/>
        <v>0.35480814135645922</v>
      </c>
      <c r="U15" s="42">
        <f t="shared" si="0"/>
        <v>8.7890825899586786E-2</v>
      </c>
      <c r="V15" s="43">
        <f t="shared" si="0"/>
        <v>0.11324064057318176</v>
      </c>
      <c r="W15" s="37">
        <f t="shared" si="0"/>
        <v>1</v>
      </c>
      <c r="X15" s="42">
        <f t="shared" si="0"/>
        <v>0</v>
      </c>
      <c r="Y15" s="42">
        <f t="shared" si="0"/>
        <v>0</v>
      </c>
      <c r="Z15" s="42">
        <f t="shared" si="0"/>
        <v>1</v>
      </c>
      <c r="AA15" s="42">
        <f t="shared" si="0"/>
        <v>0</v>
      </c>
      <c r="AB15" s="43">
        <f t="shared" si="0"/>
        <v>0</v>
      </c>
      <c r="AC15" s="37">
        <f t="shared" si="0"/>
        <v>0.94253675891108057</v>
      </c>
      <c r="AD15" s="42">
        <f t="shared" si="0"/>
        <v>0.550561797752809</v>
      </c>
      <c r="AE15" s="42">
        <f t="shared" si="0"/>
        <v>0.1917993289950688</v>
      </c>
      <c r="AF15" s="42">
        <f t="shared" si="0"/>
        <v>0.11341034128181457</v>
      </c>
      <c r="AG15" s="42">
        <f t="shared" si="0"/>
        <v>5.9497271696951959E-2</v>
      </c>
      <c r="AH15" s="43">
        <f t="shared" si="0"/>
        <v>2.726801918443629E-2</v>
      </c>
      <c r="AI15" s="32"/>
      <c r="AJ15" s="32"/>
      <c r="AK15" s="32"/>
      <c r="AL15" s="32"/>
      <c r="AM15" s="10"/>
    </row>
    <row r="16" spans="1:41" x14ac:dyDescent="0.2">
      <c r="A16" s="44" t="s">
        <v>58</v>
      </c>
      <c r="B16" s="45" t="s">
        <v>59</v>
      </c>
      <c r="C16" s="46"/>
      <c r="D16" s="47"/>
      <c r="E16" s="48"/>
      <c r="F16" s="49"/>
      <c r="G16" s="50"/>
      <c r="H16" s="50"/>
      <c r="I16" s="50"/>
      <c r="J16" s="51"/>
      <c r="K16" s="48"/>
      <c r="L16" s="49"/>
      <c r="M16" s="50"/>
      <c r="N16" s="50"/>
      <c r="O16" s="50"/>
      <c r="P16" s="52"/>
      <c r="Q16" s="48"/>
      <c r="R16" s="49"/>
      <c r="S16" s="50"/>
      <c r="T16" s="50"/>
      <c r="U16" s="50"/>
      <c r="V16" s="51"/>
      <c r="W16" s="48"/>
      <c r="X16" s="49"/>
      <c r="Y16" s="50"/>
      <c r="Z16" s="50"/>
      <c r="AA16" s="50"/>
      <c r="AB16" s="51"/>
      <c r="AC16" s="48"/>
      <c r="AD16" s="49"/>
      <c r="AE16" s="50"/>
      <c r="AF16" s="50"/>
      <c r="AG16" s="50"/>
      <c r="AH16" s="51"/>
      <c r="AI16" s="53"/>
      <c r="AJ16" s="53"/>
      <c r="AK16" s="53"/>
      <c r="AL16" s="53"/>
      <c r="AM16" s="10"/>
    </row>
    <row r="17" spans="1:39" x14ac:dyDescent="0.2">
      <c r="A17" s="33">
        <v>1</v>
      </c>
      <c r="B17" s="34" t="s">
        <v>60</v>
      </c>
      <c r="C17" s="35"/>
      <c r="D17" s="36"/>
      <c r="E17" s="37">
        <f>SUM(F17:J17)</f>
        <v>0</v>
      </c>
      <c r="F17" s="38">
        <f>IF(('[1]כללי א1'!E20+'[1]כללי א1'!D20)=0,0,('[1]כללי א1'!E20+'[1]כללי א1'!D20)/'[1]כללי א1'!$C$22)</f>
        <v>0</v>
      </c>
      <c r="G17" s="38">
        <f>IF('[1]כללי א1'!F20=0,0,'[1]כללי א1'!F20/'[1]כללי א1'!$C$22)</f>
        <v>0</v>
      </c>
      <c r="H17" s="38">
        <f>IF('[1]כללי א1'!G20=0,0,'[1]כללי א1'!G20/'[1]כללי א1'!$C$22)</f>
        <v>0</v>
      </c>
      <c r="I17" s="38">
        <f>IF('[1]כללי א1'!H20=0,0,'[1]כללי א1'!H20/'[1]כללי א1'!$C$22)</f>
        <v>0</v>
      </c>
      <c r="J17" s="39">
        <f>IF('[1]כללי א1'!I20=0,0,'[1]כללי א1'!I20/'[1]כללי א1'!$C$22)</f>
        <v>0</v>
      </c>
      <c r="K17" s="37">
        <f>SUM(L17:P17)</f>
        <v>0</v>
      </c>
      <c r="L17" s="38">
        <f>IF(('[1]כללי א1'!L20+'[1]כללי א1'!K20)=0,0,('[1]כללי א1'!L20+'[1]כללי א1'!K20)/'[1]כללי א1'!$J$22)</f>
        <v>0</v>
      </c>
      <c r="M17" s="38">
        <f>IF('[1]כללי א1'!M20=0,0,'[1]כללי א1'!M20/'[1]כללי א1'!$J$22)</f>
        <v>0</v>
      </c>
      <c r="N17" s="38">
        <f>IF('[1]כללי א1'!N20=0,0,'[1]כללי א1'!N20/'[1]כללי א1'!$J$22)</f>
        <v>0</v>
      </c>
      <c r="O17" s="38">
        <f>IF('[1]כללי א1'!O20=0,0,'[1]כללי א1'!O20/'[1]כללי א1'!$J$22)</f>
        <v>0</v>
      </c>
      <c r="P17" s="54">
        <f>IF('[1]כללי א1'!P20=0,0,'[1]כללי א1'!P20/'[1]כללי א1'!$J$22)</f>
        <v>0</v>
      </c>
      <c r="Q17" s="37">
        <f>SUM(R17:V17)</f>
        <v>0</v>
      </c>
      <c r="R17" s="38">
        <f>IF(('[1]כללי א1'!S20+'[1]כללי א1'!R20)=0,0,('[1]כללי א1'!S20+'[1]כללי א1'!R20)/'[1]כללי א1'!$Q$22)</f>
        <v>0</v>
      </c>
      <c r="S17" s="38">
        <f>IF('[1]כללי א1'!T20=0,0,'[1]כללי א1'!T20/'[1]כללי א1'!$Q$22)</f>
        <v>0</v>
      </c>
      <c r="T17" s="38">
        <f>IF('[1]כללי א1'!U20=0,0,'[1]כללי א1'!U20/'[1]כללי א1'!$Q$22)</f>
        <v>0</v>
      </c>
      <c r="U17" s="38">
        <f>IF('[1]כללי א1'!V20=0,0,'[1]כללי א1'!V20/'[1]כללי א1'!$Q$22)</f>
        <v>0</v>
      </c>
      <c r="V17" s="39">
        <f>IF('[1]כללי א1'!W20=0,0,'[1]כללי א1'!W20/'[1]כללי א1'!$Q$22)</f>
        <v>0</v>
      </c>
      <c r="W17" s="37">
        <f>SUM(X17:AB17)</f>
        <v>0</v>
      </c>
      <c r="X17" s="38">
        <f>IF(('[1]כללי א1'!Z20+'[1]כללי א1'!Y20)=0,0,('[1]כללי א1'!Z20+'[1]כללי א1'!Y20)/'[1]כללי א1'!$X$22)</f>
        <v>0</v>
      </c>
      <c r="Y17" s="38">
        <f>IF('[1]כללי א1'!AA20=0,0,'[1]כללי א1'!AA20/'[1]כללי א1'!$X$22)</f>
        <v>0</v>
      </c>
      <c r="Z17" s="38">
        <f>IF('[1]כללי א1'!AB20=0,0,'[1]כללי א1'!AB20/'[1]כללי א1'!$X$22)</f>
        <v>0</v>
      </c>
      <c r="AA17" s="38">
        <f>IF('[1]כללי א1'!AC20=0,0,'[1]כללי א1'!AC20/'[1]כללי א1'!$X$22)</f>
        <v>0</v>
      </c>
      <c r="AB17" s="55">
        <f>IF('[1]כללי א1'!AD20=0,0,'[1]כללי א1'!AD20/'[1]כללי א1'!$X$22)</f>
        <v>0</v>
      </c>
      <c r="AC17" s="37">
        <f>SUM(AD17:AH17)</f>
        <v>0</v>
      </c>
      <c r="AD17" s="38">
        <f>IF(('[1]כללי א1'!AG20+'[1]כללי א1'!AF20)=0,0,('[1]כללי א1'!AG20+'[1]כללי א1'!AF20)/'[1]כללי א1'!$AE$22)</f>
        <v>0</v>
      </c>
      <c r="AE17" s="38">
        <f>IF('[1]כללי א1'!AH20=0,0,'[1]כללי א1'!AH20/'[1]כללי א1'!$AE$22)</f>
        <v>0</v>
      </c>
      <c r="AF17" s="38">
        <f>IF('[1]כללי א1'!AI20=0,0,'[1]כללי א1'!AI20/'[1]כללי א1'!$AE$22)</f>
        <v>0</v>
      </c>
      <c r="AG17" s="38">
        <f>IF('[1]כללי א1'!AJ20=0,0,'[1]כללי א1'!AJ20/'[1]כללי א1'!$AE$22)</f>
        <v>0</v>
      </c>
      <c r="AH17" s="39">
        <f>IF('[1]כללי א1'!AK20=0,0,'[1]כללי א1'!AK20/'[1]כללי א1'!$AE$22)</f>
        <v>0</v>
      </c>
      <c r="AI17" s="32"/>
      <c r="AJ17" s="32"/>
      <c r="AK17" s="32"/>
      <c r="AL17" s="32"/>
      <c r="AM17" s="10"/>
    </row>
    <row r="18" spans="1:39" x14ac:dyDescent="0.2">
      <c r="A18" s="33">
        <v>2</v>
      </c>
      <c r="B18" s="34" t="s">
        <v>54</v>
      </c>
      <c r="C18" s="35"/>
      <c r="D18" s="36"/>
      <c r="E18" s="37">
        <f>SUM(F18:J18)</f>
        <v>0</v>
      </c>
      <c r="F18" s="38">
        <f>IF(('[1]כללי א1'!E21+'[1]כללי א1'!D21)=0,0,('[1]כללי א1'!E21+'[1]כללי א1'!D21)/'[1]כללי א1'!$C$22)</f>
        <v>0</v>
      </c>
      <c r="G18" s="38">
        <f>IF('[1]כללי א1'!F21=0,0,'[1]כללי א1'!F21/'[1]כללי א1'!$C$22)</f>
        <v>0</v>
      </c>
      <c r="H18" s="38">
        <f>IF('[1]כללי א1'!G21=0,0,'[1]כללי א1'!G21/'[1]כללי א1'!$C$22)</f>
        <v>0</v>
      </c>
      <c r="I18" s="38">
        <f>IF('[1]כללי א1'!H21=0,0,'[1]כללי א1'!H21/'[1]כללי א1'!$C$22)</f>
        <v>0</v>
      </c>
      <c r="J18" s="39">
        <f>IF('[1]כללי א1'!I21=0,0,'[1]כללי א1'!I21/'[1]כללי א1'!$C$22)</f>
        <v>0</v>
      </c>
      <c r="K18" s="37">
        <f>SUM(L18:P18)</f>
        <v>0</v>
      </c>
      <c r="L18" s="38">
        <f>IF(('[1]כללי א1'!L21+'[1]כללי א1'!K21)=0,0,('[1]כללי א1'!L21+'[1]כללי א1'!K21)/'[1]כללי א1'!$J$22)</f>
        <v>0</v>
      </c>
      <c r="M18" s="38">
        <f>IF('[1]כללי א1'!M21=0,0,'[1]כללי א1'!M21/'[1]כללי א1'!$J$22)</f>
        <v>0</v>
      </c>
      <c r="N18" s="38">
        <f>IF('[1]כללי א1'!N21=0,0,'[1]כללי א1'!N21/'[1]כללי א1'!$J$22)</f>
        <v>0</v>
      </c>
      <c r="O18" s="38">
        <f>IF('[1]כללי א1'!O21=0,0,'[1]כללי א1'!O21/'[1]כללי א1'!$J$22)</f>
        <v>0</v>
      </c>
      <c r="P18" s="54">
        <f>IF('[1]כללי א1'!P21=0,0,'[1]כללי א1'!P21/'[1]כללי א1'!$J$22)</f>
        <v>0</v>
      </c>
      <c r="Q18" s="37">
        <f>SUM(R18:V18)</f>
        <v>0</v>
      </c>
      <c r="R18" s="38">
        <f>IF(('[1]כללי א1'!S21+'[1]כללי א1'!R21)=0,0,('[1]כללי א1'!S21+'[1]כללי א1'!R21)/'[1]כללי א1'!$Q$22)</f>
        <v>0</v>
      </c>
      <c r="S18" s="38">
        <f>IF('[1]כללי א1'!T21=0,0,'[1]כללי א1'!T21/'[1]כללי א1'!$Q$22)</f>
        <v>0</v>
      </c>
      <c r="T18" s="38">
        <f>IF('[1]כללי א1'!U21=0,0,'[1]כללי א1'!U21/'[1]כללי א1'!$Q$22)</f>
        <v>0</v>
      </c>
      <c r="U18" s="38">
        <f>IF('[1]כללי א1'!V21=0,0,'[1]כללי א1'!V21/'[1]כללי א1'!$Q$22)</f>
        <v>0</v>
      </c>
      <c r="V18" s="39">
        <f>IF('[1]כללי א1'!W21=0,0,'[1]כללי א1'!W21/'[1]כללי א1'!$Q$22)</f>
        <v>0</v>
      </c>
      <c r="W18" s="37">
        <f>SUM(X18:AB18)</f>
        <v>0</v>
      </c>
      <c r="X18" s="38">
        <f>IF(('[1]כללי א1'!Z21+'[1]כללי א1'!Y21)=0,0,('[1]כללי א1'!Z21+'[1]כללי א1'!Y21)/'[1]כללי א1'!$X$22)</f>
        <v>0</v>
      </c>
      <c r="Y18" s="38">
        <f>IF('[1]כללי א1'!AA21=0,0,'[1]כללי א1'!AA21/'[1]כללי א1'!$X$22)</f>
        <v>0</v>
      </c>
      <c r="Z18" s="38">
        <f>IF('[1]כללי א1'!AB21=0,0,'[1]כללי א1'!AB21/'[1]כללי א1'!$X$22)</f>
        <v>0</v>
      </c>
      <c r="AA18" s="38">
        <f>IF('[1]כללי א1'!AC21=0,0,'[1]כללי א1'!AC21/'[1]כללי א1'!$X$22)</f>
        <v>0</v>
      </c>
      <c r="AB18" s="55">
        <f>IF('[1]כללי א1'!AD21=0,0,'[1]כללי א1'!AD21/'[1]כללי א1'!$X$22)</f>
        <v>0</v>
      </c>
      <c r="AC18" s="37">
        <f>SUM(AD18:AH18)</f>
        <v>0</v>
      </c>
      <c r="AD18" s="38">
        <f>IF(('[1]כללי א1'!AG21+'[1]כללי א1'!AF21)=0,0,('[1]כללי א1'!AG21+'[1]כללי א1'!AF21)/'[1]כללי א1'!$AE$22)</f>
        <v>0</v>
      </c>
      <c r="AE18" s="38">
        <f>IF('[1]כללי א1'!AH21=0,0,'[1]כללי א1'!AH21/'[1]כללי א1'!$AE$22)</f>
        <v>0</v>
      </c>
      <c r="AF18" s="38">
        <f>IF('[1]כללי א1'!AI21=0,0,'[1]כללי א1'!AI21/'[1]כללי א1'!$AE$22)</f>
        <v>0</v>
      </c>
      <c r="AG18" s="38">
        <f>IF('[1]כללי א1'!AJ21=0,0,'[1]כללי א1'!AJ21/'[1]כללי א1'!$AE$22)</f>
        <v>0</v>
      </c>
      <c r="AH18" s="39">
        <f>IF('[1]כללי א1'!AK21=0,0,'[1]כללי א1'!AK21/'[1]כללי א1'!$AE$22)</f>
        <v>0</v>
      </c>
      <c r="AI18" s="32"/>
      <c r="AJ18" s="32"/>
      <c r="AK18" s="32"/>
      <c r="AL18" s="32"/>
      <c r="AM18" s="10"/>
    </row>
    <row r="19" spans="1:39" x14ac:dyDescent="0.2">
      <c r="A19" s="33">
        <v>3</v>
      </c>
      <c r="B19" s="34" t="s">
        <v>61</v>
      </c>
      <c r="C19" s="35"/>
      <c r="D19" s="36"/>
      <c r="E19" s="37">
        <f>SUM(E17:E18)</f>
        <v>0</v>
      </c>
      <c r="F19" s="42">
        <f t="shared" ref="F19:AH19" si="1">SUM(F17:F18)</f>
        <v>0</v>
      </c>
      <c r="G19" s="42">
        <f>SUM(G17:G18)</f>
        <v>0</v>
      </c>
      <c r="H19" s="42">
        <f>SUM(H17:H18)</f>
        <v>0</v>
      </c>
      <c r="I19" s="42">
        <f>SUM(I17:I18)</f>
        <v>0</v>
      </c>
      <c r="J19" s="43">
        <f>SUM(J17:J18)</f>
        <v>0</v>
      </c>
      <c r="K19" s="37">
        <f>SUM(K17:K18)</f>
        <v>0</v>
      </c>
      <c r="L19" s="42">
        <f t="shared" ref="L19" si="2">SUM(L17:L18)</f>
        <v>0</v>
      </c>
      <c r="M19" s="56">
        <f t="shared" si="1"/>
        <v>0</v>
      </c>
      <c r="N19" s="56">
        <f t="shared" si="1"/>
        <v>0</v>
      </c>
      <c r="O19" s="56">
        <f t="shared" si="1"/>
        <v>0</v>
      </c>
      <c r="P19" s="57">
        <f t="shared" si="1"/>
        <v>0</v>
      </c>
      <c r="Q19" s="37">
        <f>SUM(Q17:Q18)</f>
        <v>0</v>
      </c>
      <c r="R19" s="42">
        <f t="shared" ref="R19" si="3">SUM(R17:R18)</f>
        <v>0</v>
      </c>
      <c r="S19" s="56">
        <f t="shared" si="1"/>
        <v>0</v>
      </c>
      <c r="T19" s="56">
        <f t="shared" si="1"/>
        <v>0</v>
      </c>
      <c r="U19" s="56">
        <f t="shared" si="1"/>
        <v>0</v>
      </c>
      <c r="V19" s="43">
        <f t="shared" si="1"/>
        <v>0</v>
      </c>
      <c r="W19" s="37">
        <f>SUM(W17:W18)</f>
        <v>0</v>
      </c>
      <c r="X19" s="42">
        <f t="shared" ref="X19" si="4">SUM(X17:X18)</f>
        <v>0</v>
      </c>
      <c r="Y19" s="56">
        <f t="shared" si="1"/>
        <v>0</v>
      </c>
      <c r="Z19" s="56">
        <f t="shared" si="1"/>
        <v>0</v>
      </c>
      <c r="AA19" s="56">
        <f t="shared" si="1"/>
        <v>0</v>
      </c>
      <c r="AB19" s="43">
        <f t="shared" si="1"/>
        <v>0</v>
      </c>
      <c r="AC19" s="37">
        <f>SUM(AC17:AC18)</f>
        <v>0</v>
      </c>
      <c r="AD19" s="42">
        <f t="shared" ref="AD19" si="5">SUM(AD17:AD18)</f>
        <v>0</v>
      </c>
      <c r="AE19" s="56">
        <f t="shared" si="1"/>
        <v>0</v>
      </c>
      <c r="AF19" s="56">
        <f t="shared" si="1"/>
        <v>0</v>
      </c>
      <c r="AG19" s="56">
        <f t="shared" si="1"/>
        <v>0</v>
      </c>
      <c r="AH19" s="43">
        <f t="shared" si="1"/>
        <v>0</v>
      </c>
      <c r="AI19" s="32"/>
      <c r="AJ19" s="32"/>
      <c r="AK19" s="32"/>
      <c r="AL19" s="32"/>
      <c r="AM19" s="10"/>
    </row>
    <row r="20" spans="1:39" x14ac:dyDescent="0.2">
      <c r="A20" s="44" t="s">
        <v>62</v>
      </c>
      <c r="B20" s="45" t="s">
        <v>63</v>
      </c>
      <c r="C20" s="46"/>
      <c r="D20" s="47"/>
      <c r="E20" s="48"/>
      <c r="F20" s="49"/>
      <c r="G20" s="50"/>
      <c r="H20" s="50"/>
      <c r="I20" s="50"/>
      <c r="J20" s="51"/>
      <c r="K20" s="48"/>
      <c r="L20" s="49"/>
      <c r="M20" s="50"/>
      <c r="N20" s="50"/>
      <c r="O20" s="50"/>
      <c r="P20" s="52"/>
      <c r="Q20" s="48"/>
      <c r="R20" s="49"/>
      <c r="S20" s="50"/>
      <c r="T20" s="50"/>
      <c r="U20" s="50"/>
      <c r="V20" s="51"/>
      <c r="W20" s="48"/>
      <c r="X20" s="49"/>
      <c r="Y20" s="50"/>
      <c r="Z20" s="50"/>
      <c r="AA20" s="50"/>
      <c r="AB20" s="51"/>
      <c r="AC20" s="48"/>
      <c r="AD20" s="49"/>
      <c r="AE20" s="50"/>
      <c r="AF20" s="50"/>
      <c r="AG20" s="50"/>
      <c r="AH20" s="51"/>
      <c r="AI20" s="32"/>
      <c r="AJ20" s="32"/>
      <c r="AK20" s="32"/>
      <c r="AL20" s="32"/>
      <c r="AM20" s="10"/>
    </row>
    <row r="21" spans="1:39" x14ac:dyDescent="0.2">
      <c r="A21" s="33">
        <v>1</v>
      </c>
      <c r="B21" s="34" t="s">
        <v>60</v>
      </c>
      <c r="C21" s="35"/>
      <c r="D21" s="36"/>
      <c r="E21" s="58">
        <f>SUM(F21:J21)</f>
        <v>1.5748031496062992E-2</v>
      </c>
      <c r="F21" s="59">
        <f>IF(('[1]כללי א1'!E24+'[1]כללי א1'!D24)=0,0,('[1]כללי א1'!E24+'[1]כללי א1'!D24)/'[1]כללי א1'!$C$28)</f>
        <v>0</v>
      </c>
      <c r="G21" s="59">
        <f>IF('[1]כללי א1'!F24=0,0,'[1]כללי א1'!F24/'[1]כללי א1'!$C$28)</f>
        <v>0</v>
      </c>
      <c r="H21" s="59">
        <f>IF('[1]כללי א1'!G24=0,0,'[1]כללי א1'!G24/'[1]כללי א1'!$C$28)</f>
        <v>0</v>
      </c>
      <c r="I21" s="59">
        <f>IF('[1]כללי א1'!H24=0,0,'[1]כללי א1'!H24/'[1]כללי א1'!$C$28)</f>
        <v>7.874015748031496E-3</v>
      </c>
      <c r="J21" s="60">
        <f>IF('[1]כללי א1'!I24=0,0,'[1]כללי א1'!I24/'[1]כללי א1'!$C$28)</f>
        <v>7.874015748031496E-3</v>
      </c>
      <c r="K21" s="37">
        <f>SUM(L21:P21)</f>
        <v>0.375</v>
      </c>
      <c r="L21" s="59">
        <f>IF(('[1]כללי א1'!L24+'[1]כללי א1'!K24)=0,0,('[1]כללי א1'!L24+'[1]כללי א1'!K24)/'[1]כללי א1'!$J$28)</f>
        <v>0</v>
      </c>
      <c r="M21" s="59">
        <f>IF('[1]כללי א1'!M24=0,0,'[1]כללי א1'!M24/'[1]כללי א1'!$J$28)</f>
        <v>0</v>
      </c>
      <c r="N21" s="59">
        <f>IF('[1]כללי א1'!N24=0,0,'[1]כללי א1'!N24/'[1]כללי א1'!$J$28)</f>
        <v>0</v>
      </c>
      <c r="O21" s="59">
        <f>IF('[1]כללי א1'!O24=0,0,'[1]כללי א1'!O24/'[1]כללי א1'!$J$28)</f>
        <v>0</v>
      </c>
      <c r="P21" s="61">
        <f>IF('[1]כללי א1'!P24=0,0,'[1]כללי א1'!P24/'[1]כללי א1'!$J$28)</f>
        <v>0.375</v>
      </c>
      <c r="Q21" s="37">
        <f>SUM(R21:V21)</f>
        <v>0.47687861271676302</v>
      </c>
      <c r="R21" s="59">
        <f>IF(('[1]כללי א1'!S24+'[1]כללי א1'!R24)=0,0,('[1]כללי א1'!S24+'[1]כללי א1'!R24)/'[1]כללי א1'!$Q$28)</f>
        <v>1.7341040462427744E-2</v>
      </c>
      <c r="S21" s="59">
        <f>IF('[1]כללי א1'!T24=0,0,'[1]כללי א1'!T24/'[1]כללי א1'!$Q$28)</f>
        <v>2.8901734104046241E-3</v>
      </c>
      <c r="T21" s="59">
        <f>IF('[1]כללי א1'!U24=0,0,'[1]כללי א1'!U24/'[1]כללי א1'!$Q$28)</f>
        <v>3.4682080924855488E-2</v>
      </c>
      <c r="U21" s="59">
        <f>IF('[1]כללי א1'!V24=0,0,'[1]כללי א1'!V24/'[1]כללי א1'!$Q$28)</f>
        <v>8.3815028901734104E-2</v>
      </c>
      <c r="V21" s="60">
        <f>IF('[1]כללי א1'!W24=0,0,'[1]כללי א1'!W24/'[1]כללי א1'!$Q$28)</f>
        <v>0.33815028901734107</v>
      </c>
      <c r="W21" s="37">
        <f>SUM(X21:AB21)</f>
        <v>0</v>
      </c>
      <c r="X21" s="59">
        <f>IF(('[1]כללי א1'!Z24+'[1]כללי א1'!Y24)=0,0,('[1]כללי א1'!Z24+'[1]כללי א1'!Y24)/'[1]כללי א1'!$X$28)</f>
        <v>0</v>
      </c>
      <c r="Y21" s="59">
        <f>IF('[1]כללי א1'!AA24=0,0,'[1]כללי א1'!AA24/'[1]כללי א1'!$X$28)</f>
        <v>0</v>
      </c>
      <c r="Z21" s="59">
        <f>IF('[1]כללי א1'!AB24=0,0,'[1]כללי א1'!AB24/'[1]כללי א1'!$X$28)</f>
        <v>0</v>
      </c>
      <c r="AA21" s="59">
        <f>IF('[1]כללי א1'!AC24=0,0,'[1]כללי א1'!AC24/'[1]כללי א1'!$X$28)</f>
        <v>0</v>
      </c>
      <c r="AB21" s="62">
        <f>IF('[1]כללי א1'!AD24=0,0,'[1]כללי א1'!AD24/'[1]כללי א1'!$X$28)</f>
        <v>0</v>
      </c>
      <c r="AC21" s="37">
        <f>SUM(AD21:AH21)</f>
        <v>0</v>
      </c>
      <c r="AD21" s="59">
        <f>IF(('[1]כללי א1'!AG24+'[1]כללי א1'!AF24)=0,0,('[1]כללי א1'!AG24+'[1]כללי א1'!AF24)/'[1]כללי א1'!$AE$28)</f>
        <v>0</v>
      </c>
      <c r="AE21" s="59">
        <f>IF('[1]כללי א1'!AH24=0,0,'[1]כללי א1'!AH24/'[1]כללי א1'!$AE$28)</f>
        <v>0</v>
      </c>
      <c r="AF21" s="59">
        <f>IF('[1]כללי א1'!AI24=0,0,'[1]כללי א1'!AI24/'[1]כללי א1'!$AE$28)</f>
        <v>0</v>
      </c>
      <c r="AG21" s="59">
        <f>IF('[1]כללי א1'!AJ24=0,0,'[1]כללי א1'!AJ24/'[1]כללי א1'!$AE$28)</f>
        <v>0</v>
      </c>
      <c r="AH21" s="60">
        <f>IF('[1]כללי א1'!AK24=0,0,'[1]כללי א1'!AK24/'[1]כללי א1'!$AE$28)</f>
        <v>0</v>
      </c>
      <c r="AI21" s="32"/>
      <c r="AJ21" s="32"/>
      <c r="AK21" s="32"/>
      <c r="AL21" s="32"/>
      <c r="AM21" s="10"/>
    </row>
    <row r="22" spans="1:39" x14ac:dyDescent="0.2">
      <c r="A22" s="33">
        <v>2</v>
      </c>
      <c r="B22" s="34" t="s">
        <v>54</v>
      </c>
      <c r="C22" s="35"/>
      <c r="D22" s="36"/>
      <c r="E22" s="58">
        <f>SUM(F22:J22)</f>
        <v>1.1811023622047244E-2</v>
      </c>
      <c r="F22" s="59">
        <f>IF(('[1]כללי א1'!E25+'[1]כללי א1'!D25)=0,0,('[1]כללי א1'!E25+'[1]כללי א1'!D25)/'[1]כללי א1'!$C$28)</f>
        <v>0</v>
      </c>
      <c r="G22" s="59">
        <f>IF('[1]כללי א1'!F25=0,0,'[1]כללי א1'!F25/'[1]כללי א1'!$C$28)</f>
        <v>3.937007874015748E-3</v>
      </c>
      <c r="H22" s="59">
        <f>IF('[1]כללי א1'!G25=0,0,'[1]כללי א1'!G25/'[1]כללי א1'!$C$28)</f>
        <v>0</v>
      </c>
      <c r="I22" s="59">
        <f>IF('[1]כללי א1'!H25=0,0,'[1]כללי א1'!H25/'[1]כללי א1'!$C$28)</f>
        <v>3.937007874015748E-3</v>
      </c>
      <c r="J22" s="60">
        <f>IF('[1]כללי א1'!I25=0,0,'[1]כללי א1'!I25/'[1]כללי א1'!$C$28)</f>
        <v>3.937007874015748E-3</v>
      </c>
      <c r="K22" s="37">
        <f>SUM(L22:P22)</f>
        <v>0.25</v>
      </c>
      <c r="L22" s="59">
        <f>IF(('[1]כללי א1'!L25+'[1]כללי א1'!K25)=0,0,('[1]כללי א1'!L25+'[1]כללי א1'!K25)/'[1]כללי א1'!$J$28)</f>
        <v>0</v>
      </c>
      <c r="M22" s="59">
        <f>IF('[1]כללי א1'!M25=0,0,'[1]כללי א1'!M25/'[1]כללי א1'!$J$28)</f>
        <v>0</v>
      </c>
      <c r="N22" s="59">
        <f>IF('[1]כללי א1'!N25=0,0,'[1]כללי א1'!N25/'[1]כללי א1'!$J$28)</f>
        <v>0</v>
      </c>
      <c r="O22" s="59">
        <f>IF('[1]כללי א1'!O25=0,0,'[1]כללי א1'!O25/'[1]כללי א1'!$J$28)</f>
        <v>0.125</v>
      </c>
      <c r="P22" s="61">
        <f>IF('[1]כללי א1'!P25=0,0,'[1]כללי א1'!P25/'[1]כללי א1'!$J$28)</f>
        <v>0.125</v>
      </c>
      <c r="Q22" s="37">
        <f>SUM(R22:V22)</f>
        <v>0.23121387283236994</v>
      </c>
      <c r="R22" s="59">
        <f>IF(('[1]כללי א1'!S25+'[1]כללי א1'!R25)=0,0,('[1]כללי א1'!S25+'[1]כללי א1'!R25)/'[1]כללי א1'!$Q$28)</f>
        <v>0</v>
      </c>
      <c r="S22" s="59">
        <f>IF('[1]כללי א1'!T25=0,0,'[1]כללי א1'!T25/'[1]כללי א1'!$Q$28)</f>
        <v>1.1560693641618497E-2</v>
      </c>
      <c r="T22" s="59">
        <f>IF('[1]כללי א1'!U25=0,0,'[1]כללי א1'!U25/'[1]כללי א1'!$Q$28)</f>
        <v>3.4682080924855488E-2</v>
      </c>
      <c r="U22" s="59">
        <f>IF('[1]כללי א1'!V25=0,0,'[1]כללי א1'!V25/'[1]כללי א1'!$Q$28)</f>
        <v>3.7572254335260118E-2</v>
      </c>
      <c r="V22" s="60">
        <f>IF('[1]כללי א1'!W25=0,0,'[1]כללי א1'!W25/'[1]כללי א1'!$Q$28)</f>
        <v>0.14739884393063585</v>
      </c>
      <c r="W22" s="37">
        <f>SUM(X22:AB22)</f>
        <v>0</v>
      </c>
      <c r="X22" s="59">
        <f>IF(('[1]כללי א1'!Z25+'[1]כללי א1'!Y25)=0,0,('[1]כללי א1'!Z25+'[1]כללי א1'!Y25)/'[1]כללי א1'!$X$28)</f>
        <v>0</v>
      </c>
      <c r="Y22" s="59">
        <f>IF('[1]כללי א1'!AA25=0,0,'[1]כללי א1'!AA25/'[1]כללי א1'!$X$28)</f>
        <v>0</v>
      </c>
      <c r="Z22" s="59">
        <f>IF('[1]כללי א1'!AB25=0,0,'[1]כללי א1'!AB25/'[1]כללי א1'!$X$28)</f>
        <v>0</v>
      </c>
      <c r="AA22" s="59">
        <f>IF('[1]כללי א1'!AC25=0,0,'[1]כללי א1'!AC25/'[1]כללי א1'!$X$28)</f>
        <v>0</v>
      </c>
      <c r="AB22" s="62">
        <f>IF('[1]כללי א1'!AD25=0,0,'[1]כללי א1'!AD25/'[1]כללי א1'!$X$28)</f>
        <v>0</v>
      </c>
      <c r="AC22" s="37">
        <f>SUM(AD22:AH22)</f>
        <v>0</v>
      </c>
      <c r="AD22" s="59">
        <f>IF(('[1]כללי א1'!AG25+'[1]כללי א1'!AF25)=0,0,('[1]כללי א1'!AG25+'[1]כללי א1'!AF25)/'[1]כללי א1'!$AE$28)</f>
        <v>0</v>
      </c>
      <c r="AE22" s="59">
        <f>IF('[1]כללי א1'!AH25=0,0,'[1]כללי א1'!AH25/'[1]כללי א1'!$AE$28)</f>
        <v>0</v>
      </c>
      <c r="AF22" s="59">
        <f>IF('[1]כללי א1'!AI25=0,0,'[1]כללי א1'!AI25/'[1]כללי א1'!$AE$28)</f>
        <v>0</v>
      </c>
      <c r="AG22" s="59">
        <f>IF('[1]כללי א1'!AJ25=0,0,'[1]כללי א1'!AJ25/'[1]כללי א1'!$AE$28)</f>
        <v>0</v>
      </c>
      <c r="AH22" s="60">
        <f>IF('[1]כללי א1'!AK25=0,0,'[1]כללי א1'!AK25/'[1]כללי א1'!$AE$28)</f>
        <v>0</v>
      </c>
      <c r="AI22" s="32"/>
      <c r="AJ22" s="32"/>
      <c r="AK22" s="32"/>
      <c r="AL22" s="32"/>
      <c r="AM22" s="10"/>
    </row>
    <row r="23" spans="1:39" x14ac:dyDescent="0.2">
      <c r="A23" s="33">
        <v>3</v>
      </c>
      <c r="B23" s="34" t="s">
        <v>64</v>
      </c>
      <c r="C23" s="35"/>
      <c r="D23" s="36"/>
      <c r="E23" s="58">
        <f>SUM(F23:J23)</f>
        <v>0.96850393700787396</v>
      </c>
      <c r="F23" s="59">
        <f>IF(('[1]כללי א1'!E26+'[1]כללי א1'!D26)=0,0,('[1]כללי א1'!E26+'[1]כללי א1'!D26)/'[1]כללי א1'!$C$28)</f>
        <v>0.14566929133858267</v>
      </c>
      <c r="G23" s="59">
        <f>IF('[1]כללי א1'!F26=0,0,'[1]כללי א1'!F26/'[1]כללי א1'!$C$28)</f>
        <v>0.32677165354330706</v>
      </c>
      <c r="H23" s="59">
        <f>IF('[1]כללי א1'!G26=0,0,'[1]כללי א1'!G26/'[1]כללי א1'!$C$28)</f>
        <v>0.26377952755905509</v>
      </c>
      <c r="I23" s="59">
        <f>IF('[1]כללי א1'!H26=0,0,'[1]כללי א1'!H26/'[1]כללי א1'!$C$28)</f>
        <v>0.15748031496062992</v>
      </c>
      <c r="J23" s="60">
        <f>IF('[1]כללי א1'!I26=0,0,'[1]כללי א1'!I26/'[1]כללי א1'!$C$28)</f>
        <v>7.4803149606299218E-2</v>
      </c>
      <c r="K23" s="37">
        <f>SUM(L23:P23)</f>
        <v>0.375</v>
      </c>
      <c r="L23" s="59">
        <f>IF(('[1]כללי א1'!L26+'[1]כללי א1'!K26)=0,0,('[1]כללי א1'!L26+'[1]כללי א1'!K26)/'[1]כללי א1'!$J$28)</f>
        <v>0.25</v>
      </c>
      <c r="M23" s="59">
        <f>IF('[1]כללי א1'!M26=0,0,'[1]כללי א1'!M26/'[1]כללי א1'!$J$28)</f>
        <v>0</v>
      </c>
      <c r="N23" s="59">
        <f>IF('[1]כללי א1'!N26=0,0,'[1]כללי א1'!N26/'[1]כללי א1'!$J$28)</f>
        <v>0</v>
      </c>
      <c r="O23" s="59">
        <f>IF('[1]כללי א1'!O26=0,0,'[1]כללי א1'!O26/'[1]כללי א1'!$J$28)</f>
        <v>0</v>
      </c>
      <c r="P23" s="61">
        <f>IF('[1]כללי א1'!P26=0,0,'[1]כללי א1'!P26/'[1]כללי א1'!$J$28)</f>
        <v>0.125</v>
      </c>
      <c r="Q23" s="37">
        <f>SUM(R23:V23)</f>
        <v>0.27167630057803466</v>
      </c>
      <c r="R23" s="59">
        <f>IF(('[1]כללי א1'!S26+'[1]כללי א1'!R26)=0,0,('[1]כללי א1'!S26+'[1]כללי א1'!R26)/'[1]כללי א1'!$Q$28)</f>
        <v>0.15317919075144509</v>
      </c>
      <c r="S23" s="59">
        <f>IF('[1]כללי א1'!T26=0,0,'[1]כללי א1'!T26/'[1]כללי א1'!$Q$28)</f>
        <v>2.3121387283236993E-2</v>
      </c>
      <c r="T23" s="59">
        <f>IF('[1]כללי א1'!U26=0,0,'[1]כללי א1'!U26/'[1]כללי א1'!$Q$28)</f>
        <v>2.3121387283236993E-2</v>
      </c>
      <c r="U23" s="59">
        <f>IF('[1]כללי א1'!V26=0,0,'[1]כללי א1'!V26/'[1]כללי א1'!$Q$28)</f>
        <v>5.7803468208092483E-3</v>
      </c>
      <c r="V23" s="60">
        <f>IF('[1]כללי א1'!W26=0,0,'[1]כללי א1'!W26/'[1]כללי א1'!$Q$28)</f>
        <v>6.6473988439306353E-2</v>
      </c>
      <c r="W23" s="37">
        <f>SUM(X23:AB23)</f>
        <v>0</v>
      </c>
      <c r="X23" s="59">
        <f>IF(('[1]כללי א1'!Z26+'[1]כללי א1'!Y26)=0,0,('[1]כללי א1'!Z26+'[1]כללי א1'!Y26)/'[1]כללי א1'!$X$28)</f>
        <v>0</v>
      </c>
      <c r="Y23" s="59">
        <f>IF('[1]כללי א1'!AA26=0,0,'[1]כללי א1'!AA26/'[1]כללי א1'!$X$28)</f>
        <v>0</v>
      </c>
      <c r="Z23" s="59">
        <f>IF('[1]כללי א1'!AB26=0,0,'[1]כללי א1'!AB26/'[1]כללי א1'!$X$28)</f>
        <v>0</v>
      </c>
      <c r="AA23" s="59">
        <f>IF('[1]כללי א1'!AC26=0,0,'[1]כללי א1'!AC26/'[1]כללי א1'!$X$28)</f>
        <v>0</v>
      </c>
      <c r="AB23" s="62">
        <f>IF('[1]כללי א1'!AD26=0,0,'[1]כללי א1'!AD26/'[1]כללי א1'!$X$28)</f>
        <v>0</v>
      </c>
      <c r="AC23" s="37">
        <f>SUM(AD23:AH23)</f>
        <v>0</v>
      </c>
      <c r="AD23" s="59">
        <f>IF(('[1]כללי א1'!AG26+'[1]כללי א1'!AF26)=0,0,('[1]כללי א1'!AG26+'[1]כללי א1'!AF26)/'[1]כללי א1'!$AE$28)</f>
        <v>0</v>
      </c>
      <c r="AE23" s="59">
        <f>IF('[1]כללי א1'!AH26=0,0,'[1]כללי א1'!AH26/'[1]כללי א1'!$AE$28)</f>
        <v>0</v>
      </c>
      <c r="AF23" s="59">
        <f>IF('[1]כללי א1'!AI26=0,0,'[1]כללי א1'!AI26/'[1]כללי א1'!$AE$28)</f>
        <v>0</v>
      </c>
      <c r="AG23" s="59">
        <f>IF('[1]כללי א1'!AJ26=0,0,'[1]כללי א1'!AJ26/'[1]כללי א1'!$AE$28)</f>
        <v>0</v>
      </c>
      <c r="AH23" s="60">
        <f>IF('[1]כללי א1'!AK26=0,0,'[1]כללי א1'!AK26/'[1]כללי א1'!$AE$28)</f>
        <v>0</v>
      </c>
      <c r="AI23" s="32"/>
      <c r="AJ23" s="32"/>
      <c r="AK23" s="32"/>
      <c r="AL23" s="32"/>
      <c r="AM23" s="10"/>
    </row>
    <row r="24" spans="1:39" x14ac:dyDescent="0.2">
      <c r="A24" s="33">
        <v>4</v>
      </c>
      <c r="B24" s="34" t="s">
        <v>65</v>
      </c>
      <c r="C24" s="35"/>
      <c r="D24" s="36"/>
      <c r="E24" s="58">
        <f>SUM(F24:J24)</f>
        <v>3.937007874015748E-3</v>
      </c>
      <c r="F24" s="59">
        <f>IF(('[1]כללי א1'!E27+'[1]כללי א1'!D27)=0,0,('[1]כללי א1'!E27+'[1]כללי א1'!D27)/'[1]כללי א1'!$C$28)</f>
        <v>0</v>
      </c>
      <c r="G24" s="59">
        <f>IF('[1]כללי א1'!F27=0,0,'[1]כללי א1'!F27/'[1]כללי א1'!$C$28)</f>
        <v>0</v>
      </c>
      <c r="H24" s="59">
        <f>IF('[1]כללי א1'!G27=0,0,'[1]כללי א1'!G27/'[1]כללי א1'!$C$28)</f>
        <v>0</v>
      </c>
      <c r="I24" s="59">
        <f>IF('[1]כללי א1'!H27=0,0,'[1]כללי א1'!H27/'[1]כללי א1'!$C$28)</f>
        <v>3.937007874015748E-3</v>
      </c>
      <c r="J24" s="60">
        <f>IF('[1]כללי א1'!I27=0,0,'[1]כללי א1'!I27/'[1]כללי א1'!$C$28)</f>
        <v>0</v>
      </c>
      <c r="K24" s="37">
        <f>SUM(L24:P24)</f>
        <v>0</v>
      </c>
      <c r="L24" s="59">
        <f>IF(('[1]כללי א1'!L27+'[1]כללי א1'!K27)=0,0,('[1]כללי א1'!L27+'[1]כללי א1'!K27)/'[1]כללי א1'!$J$28)</f>
        <v>0</v>
      </c>
      <c r="M24" s="59">
        <f>IF('[1]כללי א1'!M27=0,0,'[1]כללי א1'!M27/'[1]כללי א1'!$J$28)</f>
        <v>0</v>
      </c>
      <c r="N24" s="59">
        <f>IF('[1]כללי א1'!N27=0,0,'[1]כללי א1'!N27/'[1]כללי א1'!$J$28)</f>
        <v>0</v>
      </c>
      <c r="O24" s="59">
        <f>IF('[1]כללי א1'!O27=0,0,'[1]כללי א1'!O27/'[1]כללי א1'!$J$28)</f>
        <v>0</v>
      </c>
      <c r="P24" s="61">
        <f>IF('[1]כללי א1'!P27=0,0,'[1]כללי א1'!P27/'[1]כללי א1'!$J$28)</f>
        <v>0</v>
      </c>
      <c r="Q24" s="37">
        <f>SUM(R24:V24)</f>
        <v>2.0231213872832367E-2</v>
      </c>
      <c r="R24" s="59">
        <f>IF(('[1]כללי א1'!S27+'[1]כללי א1'!R27)=0,0,('[1]כללי א1'!S27+'[1]כללי א1'!R27)/'[1]כללי א1'!$Q$28)</f>
        <v>1.4450867052023121E-2</v>
      </c>
      <c r="S24" s="59">
        <f>IF('[1]כללי א1'!T27=0,0,'[1]כללי א1'!T27/'[1]כללי א1'!$Q$28)</f>
        <v>2.8901734104046241E-3</v>
      </c>
      <c r="T24" s="59">
        <f>IF('[1]כללי א1'!U27=0,0,'[1]כללי א1'!U27/'[1]כללי א1'!$Q$28)</f>
        <v>0</v>
      </c>
      <c r="U24" s="59">
        <f>IF('[1]כללי א1'!V27=0,0,'[1]כללי א1'!V27/'[1]כללי א1'!$Q$28)</f>
        <v>0</v>
      </c>
      <c r="V24" s="60">
        <f>IF('[1]כללי א1'!W27=0,0,'[1]כללי א1'!W27/'[1]כללי א1'!$Q$28)</f>
        <v>2.8901734104046241E-3</v>
      </c>
      <c r="W24" s="37">
        <f>SUM(X24:AB24)</f>
        <v>0</v>
      </c>
      <c r="X24" s="59">
        <f>IF(('[1]כללי א1'!Z27+'[1]כללי א1'!Y27)=0,0,('[1]כללי א1'!Z27+'[1]כללי א1'!Y27)/'[1]כללי א1'!$X$28)</f>
        <v>0</v>
      </c>
      <c r="Y24" s="59">
        <f>IF('[1]כללי א1'!AA27=0,0,'[1]כללי א1'!AA27/'[1]כללי א1'!$X$28)</f>
        <v>0</v>
      </c>
      <c r="Z24" s="59">
        <f>IF('[1]כללי א1'!AB27=0,0,'[1]כללי א1'!AB27/'[1]כללי א1'!$X$28)</f>
        <v>0</v>
      </c>
      <c r="AA24" s="59">
        <f>IF('[1]כללי א1'!AC27=0,0,'[1]כללי א1'!AC27/'[1]כללי א1'!$X$28)</f>
        <v>0</v>
      </c>
      <c r="AB24" s="62">
        <f>IF('[1]כללי א1'!AD27=0,0,'[1]כללי א1'!AD27/'[1]כללי א1'!$X$28)</f>
        <v>0</v>
      </c>
      <c r="AC24" s="37">
        <f>SUM(AD24:AH24)</f>
        <v>0</v>
      </c>
      <c r="AD24" s="59">
        <f>IF(('[1]כללי א1'!AG27+'[1]כללי א1'!AF27)=0,0,('[1]כללי א1'!AG27+'[1]כללי א1'!AF27)/'[1]כללי א1'!$AE$28)</f>
        <v>0</v>
      </c>
      <c r="AE24" s="59">
        <f>IF('[1]כללי א1'!AH27=0,0,'[1]כללי א1'!AH27/'[1]כללי א1'!$AE$28)</f>
        <v>0</v>
      </c>
      <c r="AF24" s="59">
        <f>IF('[1]כללי א1'!AI27=0,0,'[1]כללי א1'!AI27/'[1]כללי א1'!$AE$28)</f>
        <v>0</v>
      </c>
      <c r="AG24" s="59">
        <f>IF('[1]כללי א1'!AJ27=0,0,'[1]כללי א1'!AJ27/'[1]כללי א1'!$AE$28)</f>
        <v>0</v>
      </c>
      <c r="AH24" s="60">
        <f>IF('[1]כללי א1'!AK27=0,0,'[1]כללי א1'!AK27/'[1]כללי א1'!$AE$28)</f>
        <v>0</v>
      </c>
      <c r="AI24" s="32"/>
      <c r="AJ24" s="32"/>
      <c r="AK24" s="32"/>
      <c r="AL24" s="32"/>
      <c r="AM24" s="10"/>
    </row>
    <row r="25" spans="1:39" ht="13.5" thickBot="1" x14ac:dyDescent="0.25">
      <c r="A25" s="63">
        <v>5</v>
      </c>
      <c r="B25" s="64" t="s">
        <v>66</v>
      </c>
      <c r="C25" s="65"/>
      <c r="D25" s="66"/>
      <c r="E25" s="67">
        <f>SUM(E21:E24)</f>
        <v>0.99999999999999989</v>
      </c>
      <c r="F25" s="68">
        <f t="shared" ref="F25:AH25" si="6">SUM(F21:F24)</f>
        <v>0.14566929133858267</v>
      </c>
      <c r="G25" s="68">
        <f>SUM(G21:G24)</f>
        <v>0.3307086614173228</v>
      </c>
      <c r="H25" s="68">
        <f>SUM(H21:H24)</f>
        <v>0.26377952755905509</v>
      </c>
      <c r="I25" s="68">
        <f>SUM(I21:I24)</f>
        <v>0.17322834645669291</v>
      </c>
      <c r="J25" s="69">
        <f>SUM(J21:J24)</f>
        <v>8.6614173228346469E-2</v>
      </c>
      <c r="K25" s="67">
        <f t="shared" si="6"/>
        <v>1</v>
      </c>
      <c r="L25" s="68">
        <f t="shared" si="6"/>
        <v>0.25</v>
      </c>
      <c r="M25" s="70">
        <f t="shared" si="6"/>
        <v>0</v>
      </c>
      <c r="N25" s="70">
        <f t="shared" si="6"/>
        <v>0</v>
      </c>
      <c r="O25" s="70">
        <f t="shared" si="6"/>
        <v>0.125</v>
      </c>
      <c r="P25" s="71">
        <f t="shared" si="6"/>
        <v>0.625</v>
      </c>
      <c r="Q25" s="67">
        <f t="shared" si="6"/>
        <v>0.99999999999999989</v>
      </c>
      <c r="R25" s="68">
        <f t="shared" si="6"/>
        <v>0.18497109826589594</v>
      </c>
      <c r="S25" s="70">
        <f t="shared" si="6"/>
        <v>4.0462427745664734E-2</v>
      </c>
      <c r="T25" s="70">
        <f t="shared" si="6"/>
        <v>9.2485549132947972E-2</v>
      </c>
      <c r="U25" s="70">
        <f t="shared" si="6"/>
        <v>0.12716763005780346</v>
      </c>
      <c r="V25" s="69">
        <f t="shared" si="6"/>
        <v>0.55491329479768792</v>
      </c>
      <c r="W25" s="67">
        <f t="shared" si="6"/>
        <v>0</v>
      </c>
      <c r="X25" s="68">
        <f t="shared" si="6"/>
        <v>0</v>
      </c>
      <c r="Y25" s="70">
        <f t="shared" si="6"/>
        <v>0</v>
      </c>
      <c r="Z25" s="70">
        <f t="shared" si="6"/>
        <v>0</v>
      </c>
      <c r="AA25" s="70">
        <f t="shared" si="6"/>
        <v>0</v>
      </c>
      <c r="AB25" s="69">
        <f t="shared" si="6"/>
        <v>0</v>
      </c>
      <c r="AC25" s="67">
        <f t="shared" si="6"/>
        <v>0</v>
      </c>
      <c r="AD25" s="68">
        <f t="shared" si="6"/>
        <v>0</v>
      </c>
      <c r="AE25" s="70">
        <f t="shared" si="6"/>
        <v>0</v>
      </c>
      <c r="AF25" s="70">
        <f t="shared" si="6"/>
        <v>0</v>
      </c>
      <c r="AG25" s="70">
        <f t="shared" si="6"/>
        <v>0</v>
      </c>
      <c r="AH25" s="69">
        <f t="shared" si="6"/>
        <v>0</v>
      </c>
      <c r="AI25" s="32"/>
      <c r="AJ25" s="32"/>
      <c r="AK25" s="32"/>
      <c r="AL25" s="32"/>
      <c r="AM25" s="10"/>
    </row>
    <row r="26" spans="1:39" x14ac:dyDescent="0.2">
      <c r="A26" s="72"/>
      <c r="B26" s="81"/>
      <c r="C26" s="81"/>
      <c r="D26" s="81"/>
      <c r="E26" s="73"/>
      <c r="F26" s="73"/>
      <c r="G26" s="73"/>
      <c r="H26" s="73"/>
      <c r="I26" s="73"/>
      <c r="J26" s="73"/>
    </row>
    <row r="27" spans="1:39" x14ac:dyDescent="0.2">
      <c r="B27" s="74" t="s">
        <v>67</v>
      </c>
      <c r="C27" s="75"/>
      <c r="H27" s="32"/>
      <c r="I27" s="32"/>
      <c r="J27" s="32"/>
    </row>
    <row r="28" spans="1:39" x14ac:dyDescent="0.2">
      <c r="A28" s="72"/>
      <c r="B28" s="80"/>
      <c r="C28" s="80"/>
      <c r="D28" s="80"/>
      <c r="E28" s="76"/>
      <c r="F28" s="76"/>
      <c r="G28" s="76"/>
      <c r="H28" s="76"/>
      <c r="I28" s="76"/>
      <c r="J28" s="76"/>
    </row>
    <row r="29" spans="1:39" x14ac:dyDescent="0.2">
      <c r="A29" s="32"/>
      <c r="B29" s="82"/>
      <c r="C29" s="83"/>
      <c r="D29" s="83"/>
      <c r="E29" s="77"/>
      <c r="F29" s="77"/>
      <c r="G29" s="77"/>
      <c r="H29" s="77"/>
      <c r="I29" s="77"/>
      <c r="J29" s="77"/>
    </row>
    <row r="30" spans="1:39" x14ac:dyDescent="0.2">
      <c r="A30" s="32"/>
      <c r="B30" s="82"/>
      <c r="C30" s="82"/>
      <c r="D30" s="82"/>
      <c r="E30" s="78"/>
      <c r="F30" s="78"/>
      <c r="G30" s="78"/>
      <c r="H30" s="78"/>
      <c r="I30" s="78"/>
      <c r="J30" s="78"/>
    </row>
    <row r="31" spans="1:39" x14ac:dyDescent="0.2">
      <c r="A31" s="32"/>
      <c r="B31" s="82"/>
      <c r="C31" s="82"/>
      <c r="D31" s="82"/>
      <c r="E31" s="78"/>
      <c r="F31" s="78"/>
      <c r="G31" s="78"/>
      <c r="H31" s="78"/>
      <c r="I31" s="78"/>
      <c r="J31" s="78"/>
    </row>
    <row r="32" spans="1:39" x14ac:dyDescent="0.2">
      <c r="A32" s="79"/>
      <c r="B32" s="80"/>
      <c r="C32" s="80"/>
      <c r="D32" s="80"/>
      <c r="E32" s="76"/>
      <c r="F32" s="76"/>
      <c r="G32" s="76"/>
      <c r="H32" s="76"/>
      <c r="I32" s="76"/>
      <c r="J32" s="76"/>
    </row>
    <row r="33" spans="1:10" x14ac:dyDescent="0.2">
      <c r="A33" s="32"/>
      <c r="B33" s="80"/>
      <c r="C33" s="80"/>
      <c r="D33" s="80"/>
      <c r="E33" s="76"/>
      <c r="F33" s="76"/>
      <c r="G33" s="76"/>
      <c r="H33" s="76"/>
      <c r="I33" s="76"/>
      <c r="J33" s="76"/>
    </row>
    <row r="34" spans="1:10" x14ac:dyDescent="0.2">
      <c r="A34" s="32"/>
      <c r="B34" s="80"/>
      <c r="C34" s="80"/>
      <c r="D34" s="80"/>
      <c r="E34" s="76"/>
      <c r="F34" s="76"/>
      <c r="G34" s="76"/>
      <c r="H34" s="76"/>
      <c r="I34" s="76"/>
      <c r="J34" s="76"/>
    </row>
    <row r="35" spans="1:10" x14ac:dyDescent="0.2">
      <c r="A35" s="79"/>
      <c r="B35" s="80"/>
      <c r="C35" s="80"/>
      <c r="D35" s="80"/>
      <c r="E35" s="76"/>
      <c r="F35" s="76"/>
      <c r="G35" s="76"/>
      <c r="H35" s="76"/>
      <c r="I35" s="76"/>
      <c r="J35" s="76"/>
    </row>
    <row r="36" spans="1:10" x14ac:dyDescent="0.2">
      <c r="A36" s="32"/>
      <c r="B36" s="80"/>
      <c r="C36" s="80"/>
      <c r="D36" s="80"/>
      <c r="E36" s="76"/>
      <c r="F36" s="76"/>
      <c r="G36" s="76"/>
      <c r="H36" s="76"/>
      <c r="I36" s="76"/>
      <c r="J36" s="76"/>
    </row>
    <row r="37" spans="1:10" x14ac:dyDescent="0.2">
      <c r="A37" s="32"/>
      <c r="B37" s="80"/>
      <c r="C37" s="80"/>
      <c r="D37" s="80"/>
      <c r="E37" s="76"/>
      <c r="F37" s="76"/>
      <c r="G37" s="76"/>
      <c r="H37" s="76"/>
      <c r="I37" s="76"/>
      <c r="J37" s="76"/>
    </row>
    <row r="38" spans="1:10" x14ac:dyDescent="0.2">
      <c r="A38" s="32"/>
      <c r="B38" s="80"/>
      <c r="C38" s="80"/>
      <c r="D38" s="80"/>
      <c r="E38" s="76"/>
      <c r="F38" s="76"/>
      <c r="G38" s="76"/>
      <c r="H38" s="76"/>
      <c r="I38" s="76"/>
      <c r="J38" s="76"/>
    </row>
    <row r="39" spans="1:10" x14ac:dyDescent="0.2">
      <c r="A39" s="32"/>
    </row>
  </sheetData>
  <mergeCells count="20">
    <mergeCell ref="B6:D9"/>
    <mergeCell ref="E6:J7"/>
    <mergeCell ref="K6:V6"/>
    <mergeCell ref="W6:AH6"/>
    <mergeCell ref="K7:P7"/>
    <mergeCell ref="Q7:V7"/>
    <mergeCell ref="W7:AB7"/>
    <mergeCell ref="AC7:AH7"/>
    <mergeCell ref="B38:D38"/>
    <mergeCell ref="B26:D26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</mergeCells>
  <hyperlinks>
    <hyperlink ref="B4" location="הוראות!A1" display="חזרה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טבוך</dc:creator>
  <cp:lastModifiedBy>Yearit Elia</cp:lastModifiedBy>
  <dcterms:created xsi:type="dcterms:W3CDTF">2018-02-14T11:33:00Z</dcterms:created>
  <dcterms:modified xsi:type="dcterms:W3CDTF">2021-01-23T15:54:46Z</dcterms:modified>
</cp:coreProperties>
</file>